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6" windowHeight="9132"/>
  </bookViews>
  <sheets>
    <sheet name="База " sheetId="99" r:id="rId1"/>
  </sheets>
  <definedNames>
    <definedName name="_xlnm.Print_Area" localSheetId="0">'База '!$A$1:$F$193</definedName>
  </definedNames>
  <calcPr calcId="125725"/>
</workbook>
</file>

<file path=xl/calcChain.xml><?xml version="1.0" encoding="utf-8"?>
<calcChain xmlns="http://schemas.openxmlformats.org/spreadsheetml/2006/main">
  <c r="F42" i="99"/>
  <c r="F58"/>
  <c r="F161"/>
  <c r="F8"/>
  <c r="F192"/>
  <c r="F56"/>
  <c r="F143" l="1"/>
  <c r="F59" l="1"/>
  <c r="F174"/>
  <c r="F173"/>
  <c r="F172"/>
  <c r="F171"/>
  <c r="F170"/>
  <c r="F167"/>
  <c r="F166"/>
  <c r="F165"/>
  <c r="F160"/>
  <c r="F80"/>
  <c r="F79"/>
  <c r="F78"/>
  <c r="F77"/>
  <c r="F76"/>
  <c r="F75"/>
  <c r="F68"/>
  <c r="F67"/>
  <c r="F66"/>
  <c r="F65"/>
  <c r="F64"/>
  <c r="F63"/>
  <c r="F18" l="1"/>
  <c r="F37" l="1"/>
  <c r="F139" l="1"/>
  <c r="F36" l="1"/>
  <c r="F191" l="1"/>
  <c r="F190"/>
  <c r="F189"/>
  <c r="F188"/>
  <c r="F183"/>
  <c r="F182"/>
  <c r="F181"/>
  <c r="F180"/>
  <c r="F179"/>
  <c r="F178"/>
  <c r="F177"/>
  <c r="F176"/>
  <c r="F149"/>
  <c r="F148"/>
  <c r="F147"/>
  <c r="F146"/>
  <c r="F145"/>
  <c r="F142"/>
  <c r="F141"/>
  <c r="F140"/>
  <c r="F53" l="1"/>
  <c r="F57" l="1"/>
  <c r="F55"/>
  <c r="F52"/>
  <c r="F51"/>
  <c r="F50"/>
  <c r="F49"/>
  <c r="F48"/>
  <c r="F47"/>
  <c r="F46"/>
  <c r="F45"/>
  <c r="F44"/>
  <c r="F43"/>
  <c r="F41"/>
  <c r="F40"/>
  <c r="F39"/>
  <c r="F38"/>
  <c r="F35"/>
  <c r="F32"/>
  <c r="F31"/>
  <c r="F30"/>
  <c r="F29"/>
  <c r="F28"/>
  <c r="F27"/>
  <c r="F24" l="1"/>
  <c r="F23"/>
  <c r="F22"/>
  <c r="F21"/>
  <c r="F17"/>
  <c r="F16"/>
  <c r="F15"/>
  <c r="F7"/>
  <c r="F14"/>
  <c r="F13"/>
  <c r="F12"/>
  <c r="F11"/>
  <c r="F10"/>
  <c r="F9"/>
  <c r="F6"/>
</calcChain>
</file>

<file path=xl/sharedStrings.xml><?xml version="1.0" encoding="utf-8"?>
<sst xmlns="http://schemas.openxmlformats.org/spreadsheetml/2006/main" count="542" uniqueCount="275">
  <si>
    <t xml:space="preserve">Цена </t>
  </si>
  <si>
    <t>Пл.</t>
  </si>
  <si>
    <t>Алк.</t>
  </si>
  <si>
    <t xml:space="preserve">Срок </t>
  </si>
  <si>
    <t>Срок</t>
  </si>
  <si>
    <t>60 сут.</t>
  </si>
  <si>
    <t>180 сут.</t>
  </si>
  <si>
    <t>Лимонад  1/20 (0,5л)</t>
  </si>
  <si>
    <t>360 сут.</t>
  </si>
  <si>
    <t>120 сут.</t>
  </si>
  <si>
    <t>270 сут.</t>
  </si>
  <si>
    <t>270сут.</t>
  </si>
  <si>
    <t>90 сут.</t>
  </si>
  <si>
    <t>90сут.</t>
  </si>
  <si>
    <t>Цена ПЭТ 30л</t>
  </si>
  <si>
    <t>Цена за упаковку</t>
  </si>
  <si>
    <t>Вода  Алтай Аква б/г  1/12 (0,5)</t>
  </si>
  <si>
    <t>Вода Алтай Аква газ. 1/12 (0,5)</t>
  </si>
  <si>
    <t>45 сут.</t>
  </si>
  <si>
    <t xml:space="preserve">Торговый представитель :                                                                                                  тел:  </t>
  </si>
  <si>
    <t>1 год</t>
  </si>
  <si>
    <t xml:space="preserve">Розлив </t>
  </si>
  <si>
    <t>Фасовка</t>
  </si>
  <si>
    <t>Прайс-Лист                                                                                                                 Алтай Драфт</t>
  </si>
  <si>
    <t>Тара, углекислота</t>
  </si>
  <si>
    <t>Банки 3л  1/6</t>
  </si>
  <si>
    <t>Тара  0,5 л (130 шт)</t>
  </si>
  <si>
    <t>Тара  1 л (70 шт.)</t>
  </si>
  <si>
    <t>Тара 1,5 л (50 шт.)</t>
  </si>
  <si>
    <t>Тара 2 л (45 шт.)</t>
  </si>
  <si>
    <t>Углекислота 40л</t>
  </si>
  <si>
    <t xml:space="preserve">   Алтайский край, село Бочкари</t>
  </si>
  <si>
    <t xml:space="preserve">Каскад </t>
  </si>
  <si>
    <t>Лакинский пивзавод</t>
  </si>
  <si>
    <t xml:space="preserve">Завод Трехсосенский </t>
  </si>
  <si>
    <r>
      <t xml:space="preserve">   </t>
    </r>
    <r>
      <rPr>
        <b/>
        <sz val="36"/>
        <color theme="0"/>
        <rFont val="Cambria"/>
        <family val="1"/>
        <charset val="204"/>
        <scheme val="major"/>
      </rPr>
      <t xml:space="preserve">Бочкари     </t>
    </r>
    <r>
      <rPr>
        <b/>
        <sz val="28"/>
        <color theme="0"/>
        <rFont val="Cambria"/>
        <family val="1"/>
        <charset val="204"/>
        <scheme val="major"/>
      </rPr>
      <t xml:space="preserve">                                                                                                           </t>
    </r>
  </si>
  <si>
    <t>Лакинское (50л)</t>
  </si>
  <si>
    <t>Жигулевское  (50л)</t>
  </si>
  <si>
    <t>Цена металл 50л</t>
  </si>
  <si>
    <t>Наименование ПЭТ :</t>
  </si>
  <si>
    <t>Наименование МЕТАЛЛ :</t>
  </si>
  <si>
    <t xml:space="preserve">Сидр полусладкий "Вишневый" </t>
  </si>
  <si>
    <t>Сидр полусладкий "Мохито-Fizz"</t>
  </si>
  <si>
    <t>Сидр полусладкий "Шампань-Аsti"</t>
  </si>
  <si>
    <t>Сидр полусладкий "Яблочный сад"</t>
  </si>
  <si>
    <t>Сидр сладкий "Пина-Колада"</t>
  </si>
  <si>
    <t>Сидр сладкий "Шампань-Виски-Кола"</t>
  </si>
  <si>
    <t>Сидр фруктовый полусладкий "Шампань-Asti rose"</t>
  </si>
  <si>
    <t>Сидр фруктовый сладкий "Голубая лагуна"</t>
  </si>
  <si>
    <t>Сидр "Распберри" (Малина)</t>
  </si>
  <si>
    <t>Сидр "Черная смородина"</t>
  </si>
  <si>
    <t>Медовуха сладкая газированная "Классическая"</t>
  </si>
  <si>
    <t>Пуаре "Класический"</t>
  </si>
  <si>
    <t xml:space="preserve">Пивоварня Кожевниково </t>
  </si>
  <si>
    <t>Сидр Chester's сладкий Яблочный</t>
  </si>
  <si>
    <t>Сидр Chester's полусухой Яблочный</t>
  </si>
  <si>
    <t>Сидр Chester's пуаре сладкий Грушевый</t>
  </si>
  <si>
    <t>Медовуха Chester's с вишневым соком</t>
  </si>
  <si>
    <t>Медовуха Chester's с соком лесных ягод</t>
  </si>
  <si>
    <t>Chester's</t>
  </si>
  <si>
    <t>Цена ПЭТ 20л</t>
  </si>
  <si>
    <t xml:space="preserve">1 год </t>
  </si>
  <si>
    <t>Наименование 0,5 стекло :</t>
  </si>
  <si>
    <t>Цена уп. 20шт.</t>
  </si>
  <si>
    <t>Трое в лодке 1/12 (0,5л)</t>
  </si>
  <si>
    <t>Бархатное 1/12 (0,5л)</t>
  </si>
  <si>
    <t>Жигулевское фирменное 1/12  (0,5л)</t>
  </si>
  <si>
    <t>Крюгер традиционное 1/12 (0,5л)</t>
  </si>
  <si>
    <t>Рижское 1/12 (0,5л)</t>
  </si>
  <si>
    <t>Томское фирменное 1/12   (0,5л)</t>
  </si>
  <si>
    <t>Ячменное фирменное 1/12 (0,5л)</t>
  </si>
  <si>
    <t>Грушевый 1/20 (0,5л)</t>
  </si>
  <si>
    <t>Тархун 1/20 (0,5л)</t>
  </si>
  <si>
    <t>Мохито 1/20 (0,5л)</t>
  </si>
  <si>
    <t>Наименование стекло :</t>
  </si>
  <si>
    <t>Жигулёвское традиционное  1/20 (0,45)</t>
  </si>
  <si>
    <t>Рижское  1/20 (0,45)</t>
  </si>
  <si>
    <t>Вишня в дубе  1/20 (0,45)</t>
  </si>
  <si>
    <t>120  сут.</t>
  </si>
  <si>
    <t xml:space="preserve">ТРЕХСОСЕНСКОЕ Светлое Живое 1/4 (1,5л.) </t>
  </si>
  <si>
    <t xml:space="preserve">БОЧОНОК ДЛЯ ДРУЗЕЙ Живое 1/4 (1,5л.)  </t>
  </si>
  <si>
    <t xml:space="preserve">ДУБ И ОБРУЧ Бочковое Живое 1/4 (1,5л.)  </t>
  </si>
  <si>
    <t xml:space="preserve">Чешское Барное Живое 1/4 (1,5л.)   </t>
  </si>
  <si>
    <t xml:space="preserve">ВАРИМ СУСЛО 1/4 (1,5л.)  </t>
  </si>
  <si>
    <t>Наименование :</t>
  </si>
  <si>
    <t xml:space="preserve">Цена за уп. </t>
  </si>
  <si>
    <t>Крюгер мягкое 1/12 (0,5л)</t>
  </si>
  <si>
    <t>Чешское</t>
  </si>
  <si>
    <t xml:space="preserve">Чешское нефильтрованное </t>
  </si>
  <si>
    <t xml:space="preserve">Чешское белое </t>
  </si>
  <si>
    <t xml:space="preserve">Чешское элитное </t>
  </si>
  <si>
    <t xml:space="preserve">Немецкое </t>
  </si>
  <si>
    <t xml:space="preserve">   Алтайский край, город Барнаул </t>
  </si>
  <si>
    <t>Цена  50л</t>
  </si>
  <si>
    <t xml:space="preserve">Лещ  1/20 </t>
  </si>
  <si>
    <t>Алтай Хан 1/12</t>
  </si>
  <si>
    <t xml:space="preserve">Алтайский колос светлое  1/20 </t>
  </si>
  <si>
    <t xml:space="preserve">Андреич светлое  1/20 </t>
  </si>
  <si>
    <t xml:space="preserve">Weis Berg 1/12 </t>
  </si>
  <si>
    <t>Наименование стекло 0,5 :</t>
  </si>
  <si>
    <t xml:space="preserve">Dunkel Berg темное 1/12 </t>
  </si>
  <si>
    <t xml:space="preserve">Ирландский Эль  1/12 </t>
  </si>
  <si>
    <t xml:space="preserve">Мазай светлое неф. 1/12 </t>
  </si>
  <si>
    <t xml:space="preserve">Немецкое светлое  1/20 </t>
  </si>
  <si>
    <t xml:space="preserve">Немецкое светлое н/ф 1/20 </t>
  </si>
  <si>
    <t>Свежий розлив 1/20</t>
  </si>
  <si>
    <t xml:space="preserve">Чешское оригинальное 1/20 </t>
  </si>
  <si>
    <t xml:space="preserve">Weis Berg (ВИШНЯ) 1/12 </t>
  </si>
  <si>
    <t xml:space="preserve">Weis Berg (ЛИМОН-ЛАЙМ) 1/12 </t>
  </si>
  <si>
    <t xml:space="preserve">Weis Berg (МАЛИНА) 1/12 </t>
  </si>
  <si>
    <t xml:space="preserve"> Пилс 1/12</t>
  </si>
  <si>
    <t xml:space="preserve"> Лагер 1/12</t>
  </si>
  <si>
    <t>Голд Бер Лагер 1/12</t>
  </si>
  <si>
    <t>Наименование Ж/Б 0,45 :</t>
  </si>
  <si>
    <t>Немецкое светлое  1/12</t>
  </si>
  <si>
    <t xml:space="preserve">Мазай </t>
  </si>
  <si>
    <t xml:space="preserve">Лещ </t>
  </si>
  <si>
    <t xml:space="preserve">Weis Berg пшеничное  н/ф </t>
  </si>
  <si>
    <t xml:space="preserve">Ирланский Эль  темное </t>
  </si>
  <si>
    <t xml:space="preserve">Немецкое светлое н/ф </t>
  </si>
  <si>
    <t xml:space="preserve">Немецкое светлое </t>
  </si>
  <si>
    <t>Два Топора пшеничное, неф.,темное</t>
  </si>
  <si>
    <t xml:space="preserve">Особое поручение, светлое, неф. </t>
  </si>
  <si>
    <t>Медовушка</t>
  </si>
  <si>
    <t>Гинтарас темное бархатное</t>
  </si>
  <si>
    <t xml:space="preserve">Ирландский Эль, темное </t>
  </si>
  <si>
    <t>Чешское светлое н/ф</t>
  </si>
  <si>
    <t xml:space="preserve">Чешское оригинальное  светлое </t>
  </si>
  <si>
    <t>Чешское Элитное  светлое</t>
  </si>
  <si>
    <t xml:space="preserve">Лимонад </t>
  </si>
  <si>
    <t xml:space="preserve">Грушевый </t>
  </si>
  <si>
    <t xml:space="preserve">Тархун </t>
  </si>
  <si>
    <t xml:space="preserve">Квас "Андреич" </t>
  </si>
  <si>
    <t>Цена за кегу 50л</t>
  </si>
  <si>
    <t>БОЧОНОК ДЛЯ ДРУЗЕЙ Живое</t>
  </si>
  <si>
    <t xml:space="preserve">Варим сусло (нефильтрованное) </t>
  </si>
  <si>
    <t xml:space="preserve">Жигулевское традиционное </t>
  </si>
  <si>
    <t xml:space="preserve">Мягкий солод </t>
  </si>
  <si>
    <t>Чешское барное</t>
  </si>
  <si>
    <t>Цена за кегу 30л</t>
  </si>
  <si>
    <t>Варим сусло (нефильтрованное)</t>
  </si>
  <si>
    <t xml:space="preserve">Вишня в дубе </t>
  </si>
  <si>
    <t>Волжская Пивоварня Бархатное</t>
  </si>
  <si>
    <t xml:space="preserve">Дуб и Обруч бочковое </t>
  </si>
  <si>
    <t>Жигулевское традиционное СССР</t>
  </si>
  <si>
    <t>Искусство Варить Ирландский эль Красное</t>
  </si>
  <si>
    <t xml:space="preserve">Немецкое нефильтрованное </t>
  </si>
  <si>
    <t xml:space="preserve">Пшеничка  </t>
  </si>
  <si>
    <t xml:space="preserve">РИЖСКОЕ  Премиальное </t>
  </si>
  <si>
    <t xml:space="preserve">Чешское барное  </t>
  </si>
  <si>
    <t xml:space="preserve">Немецкое 1/20  </t>
  </si>
  <si>
    <t xml:space="preserve">Чешское 1/20  </t>
  </si>
  <si>
    <t>Бархатное тёмное  1/20 (0,45)</t>
  </si>
  <si>
    <t xml:space="preserve">ТРЁХСОСЕНСКОЕ Светлое  </t>
  </si>
  <si>
    <t xml:space="preserve">Вобла фирменное   </t>
  </si>
  <si>
    <t xml:space="preserve">Вобла фирменное 1/20  </t>
  </si>
  <si>
    <t xml:space="preserve">ALTENDORF      1/20      </t>
  </si>
  <si>
    <t xml:space="preserve">GOLFSCHTEINER 1/20    </t>
  </si>
  <si>
    <t xml:space="preserve"> Шотландский эль   1/12  </t>
  </si>
  <si>
    <t xml:space="preserve"> ОДНА ТОННА      АКЦИЯ!!! </t>
  </si>
  <si>
    <t xml:space="preserve">Свежий розлив   АКЦИЯ!!!  </t>
  </si>
  <si>
    <t>Крюгер Классическое</t>
  </si>
  <si>
    <t>Крюгер Бархатное</t>
  </si>
  <si>
    <t xml:space="preserve">Жигулевское </t>
  </si>
  <si>
    <t xml:space="preserve">Сок яблочный прямого отжима  bag-in-box, 20 л </t>
  </si>
  <si>
    <t>Барнаул (БПЗ)</t>
  </si>
  <si>
    <t xml:space="preserve"> </t>
  </si>
  <si>
    <t>Брестское пиво (Республика Беларусь)</t>
  </si>
  <si>
    <t>Наименование ПЭТ:</t>
  </si>
  <si>
    <t>Лещ  1/12</t>
  </si>
  <si>
    <t>365 сут.</t>
  </si>
  <si>
    <t>Беловежское 1/20 (0,5л)</t>
  </si>
  <si>
    <t>Брестское светлое 1/20 (0,5л)</t>
  </si>
  <si>
    <t>Дуплет крепкое светлое 1/20 (0,5л)</t>
  </si>
  <si>
    <t>Жигулевское 1/20 (0,5 л)</t>
  </si>
  <si>
    <t xml:space="preserve">Беловежское </t>
  </si>
  <si>
    <t xml:space="preserve">Weis Berg ВИШНЯ 1/12 </t>
  </si>
  <si>
    <t>Витязь Ульяновское  НОВИНКА!!!</t>
  </si>
  <si>
    <t>Крепкий хмель             НОВИНКА!!!</t>
  </si>
  <si>
    <t>70,50р. /60,60р.</t>
  </si>
  <si>
    <t>73,69р./64,00р.</t>
  </si>
  <si>
    <t>2210,70р./1920,00р.</t>
  </si>
  <si>
    <t>2115,00р./1848,00 р.</t>
  </si>
  <si>
    <t>Don CIDRon - гранат  НОВИНКА!!!</t>
  </si>
  <si>
    <t>Don CIDRon - груша НОВИНКА!!!</t>
  </si>
  <si>
    <t>Don CIDRon - яблоко НОВИНКА!!!</t>
  </si>
  <si>
    <t>Don CIDRon - вишня НОВИНКА!!!</t>
  </si>
  <si>
    <t xml:space="preserve">Пуаре "Сливовица"  </t>
  </si>
  <si>
    <t xml:space="preserve">60,00р. / 57,00р. </t>
  </si>
  <si>
    <t>1800,00р. /1710 р.</t>
  </si>
  <si>
    <t>Ягодный Морс "Клюква" НОВИНКА!!!,  10 л</t>
  </si>
  <si>
    <r>
      <t xml:space="preserve">64,61р. / </t>
    </r>
    <r>
      <rPr>
        <sz val="36"/>
        <color rgb="FFFF0000"/>
        <rFont val="Cambria"/>
        <family val="1"/>
        <charset val="204"/>
        <scheme val="major"/>
      </rPr>
      <t>50,32р.</t>
    </r>
  </si>
  <si>
    <r>
      <t xml:space="preserve">3237,50р. / </t>
    </r>
    <r>
      <rPr>
        <sz val="36"/>
        <color rgb="FFFF0000"/>
        <rFont val="Cambria"/>
        <family val="1"/>
        <charset val="204"/>
        <scheme val="major"/>
      </rPr>
      <t>2516,00р.</t>
    </r>
  </si>
  <si>
    <r>
      <t xml:space="preserve">69,79р. / </t>
    </r>
    <r>
      <rPr>
        <sz val="36"/>
        <color rgb="FFFF0000"/>
        <rFont val="Cambria"/>
        <family val="1"/>
        <charset val="204"/>
        <scheme val="major"/>
      </rPr>
      <t>55,61р.</t>
    </r>
  </si>
  <si>
    <r>
      <t>3489,50р. /</t>
    </r>
    <r>
      <rPr>
        <sz val="36"/>
        <color rgb="FFFF0000"/>
        <rFont val="Cambria"/>
        <family val="1"/>
        <charset val="204"/>
        <scheme val="major"/>
      </rPr>
      <t xml:space="preserve"> 2780,50р.</t>
    </r>
  </si>
  <si>
    <r>
      <t>72,10р. /</t>
    </r>
    <r>
      <rPr>
        <sz val="36"/>
        <color rgb="FFFF0000"/>
        <rFont val="Cambria"/>
        <family val="1"/>
        <charset val="204"/>
        <scheme val="major"/>
      </rPr>
      <t xml:space="preserve"> 58,00р.</t>
    </r>
  </si>
  <si>
    <r>
      <t xml:space="preserve">3605,00р. / </t>
    </r>
    <r>
      <rPr>
        <sz val="36"/>
        <color rgb="FFFF0000"/>
        <rFont val="Cambria"/>
        <family val="1"/>
        <charset val="204"/>
        <scheme val="major"/>
      </rPr>
      <t>2900,00р.</t>
    </r>
  </si>
  <si>
    <r>
      <t>64,40р. /</t>
    </r>
    <r>
      <rPr>
        <sz val="36"/>
        <color rgb="FFFF0000"/>
        <rFont val="Cambria"/>
        <family val="1"/>
        <charset val="204"/>
        <scheme val="major"/>
      </rPr>
      <t xml:space="preserve"> 50,03р.</t>
    </r>
  </si>
  <si>
    <r>
      <t xml:space="preserve">3220,00р. / </t>
    </r>
    <r>
      <rPr>
        <sz val="36"/>
        <color rgb="FFFF0000"/>
        <rFont val="Cambria"/>
        <family val="1"/>
        <charset val="204"/>
        <scheme val="major"/>
      </rPr>
      <t>2501,50р.</t>
    </r>
  </si>
  <si>
    <r>
      <t xml:space="preserve">68,04р. / </t>
    </r>
    <r>
      <rPr>
        <sz val="36"/>
        <color rgb="FFFF0000"/>
        <rFont val="Cambria"/>
        <family val="1"/>
        <charset val="204"/>
        <scheme val="major"/>
      </rPr>
      <t>53,80р.</t>
    </r>
  </si>
  <si>
    <r>
      <t xml:space="preserve">3402,00р. / </t>
    </r>
    <r>
      <rPr>
        <sz val="36"/>
        <color rgb="FFFF0000"/>
        <rFont val="Cambria"/>
        <family val="1"/>
        <charset val="204"/>
        <scheme val="major"/>
      </rPr>
      <t>2690,00р.</t>
    </r>
  </si>
  <si>
    <r>
      <t xml:space="preserve">75,00р. / </t>
    </r>
    <r>
      <rPr>
        <sz val="36"/>
        <color rgb="FFFF0000"/>
        <rFont val="Cambria"/>
        <family val="1"/>
        <charset val="204"/>
        <scheme val="major"/>
      </rPr>
      <t>64,80р.</t>
    </r>
  </si>
  <si>
    <r>
      <t xml:space="preserve">2250,00р. / </t>
    </r>
    <r>
      <rPr>
        <sz val="36"/>
        <color rgb="FFFF0000"/>
        <rFont val="Cambria"/>
        <family val="1"/>
        <charset val="204"/>
        <scheme val="major"/>
      </rPr>
      <t>1944,00р.</t>
    </r>
  </si>
  <si>
    <r>
      <t xml:space="preserve">78,13р. / </t>
    </r>
    <r>
      <rPr>
        <sz val="36"/>
        <color rgb="FFFF0000"/>
        <rFont val="Cambria"/>
        <family val="1"/>
        <charset val="204"/>
        <scheme val="major"/>
      </rPr>
      <t>68,18р.</t>
    </r>
  </si>
  <si>
    <r>
      <t xml:space="preserve">2343,90р. / </t>
    </r>
    <r>
      <rPr>
        <sz val="36"/>
        <color rgb="FFFF0000"/>
        <rFont val="Cambria"/>
        <family val="1"/>
        <charset val="204"/>
        <scheme val="major"/>
      </rPr>
      <t>2045,40р.</t>
    </r>
  </si>
  <si>
    <r>
      <t xml:space="preserve">76,40р. / </t>
    </r>
    <r>
      <rPr>
        <sz val="36"/>
        <color rgb="FFFF0000"/>
        <rFont val="Cambria"/>
        <family val="1"/>
        <charset val="204"/>
        <scheme val="major"/>
      </rPr>
      <t>64,53р.</t>
    </r>
  </si>
  <si>
    <r>
      <t xml:space="preserve">2292,00р. / </t>
    </r>
    <r>
      <rPr>
        <sz val="36"/>
        <color rgb="FFFF0000"/>
        <rFont val="Cambria"/>
        <family val="1"/>
        <charset val="204"/>
        <scheme val="major"/>
      </rPr>
      <t>1935,90р.</t>
    </r>
  </si>
  <si>
    <r>
      <t xml:space="preserve">72,90р. / </t>
    </r>
    <r>
      <rPr>
        <sz val="36"/>
        <color rgb="FFFF0000"/>
        <rFont val="Cambria"/>
        <family val="1"/>
        <charset val="204"/>
        <scheme val="major"/>
      </rPr>
      <t>61,02р.</t>
    </r>
  </si>
  <si>
    <r>
      <t xml:space="preserve">2187,00р. / </t>
    </r>
    <r>
      <rPr>
        <sz val="36"/>
        <color rgb="FFFF0000"/>
        <rFont val="Cambria"/>
        <family val="1"/>
        <charset val="204"/>
        <scheme val="major"/>
      </rPr>
      <t>1830,60р.</t>
    </r>
  </si>
  <si>
    <r>
      <t xml:space="preserve">73,84р. / </t>
    </r>
    <r>
      <rPr>
        <sz val="36"/>
        <color rgb="FFFF0000"/>
        <rFont val="Cambria"/>
        <family val="1"/>
        <charset val="204"/>
        <scheme val="major"/>
      </rPr>
      <t>62,78р.</t>
    </r>
  </si>
  <si>
    <r>
      <t xml:space="preserve">2215,00р. / </t>
    </r>
    <r>
      <rPr>
        <sz val="36"/>
        <color rgb="FFFF0000"/>
        <rFont val="Cambria"/>
        <family val="1"/>
        <charset val="204"/>
        <scheme val="major"/>
      </rPr>
      <t>1883,40р.</t>
    </r>
  </si>
  <si>
    <r>
      <t xml:space="preserve">69,88р. / </t>
    </r>
    <r>
      <rPr>
        <sz val="36"/>
        <color rgb="FFFF0000"/>
        <rFont val="Cambria"/>
        <family val="1"/>
        <charset val="204"/>
        <scheme val="major"/>
      </rPr>
      <t>59,94р.</t>
    </r>
  </si>
  <si>
    <r>
      <t xml:space="preserve">2031,00р. / </t>
    </r>
    <r>
      <rPr>
        <sz val="36"/>
        <color rgb="FFFF0000"/>
        <rFont val="Cambria"/>
        <family val="1"/>
        <charset val="204"/>
        <scheme val="major"/>
      </rPr>
      <t>1798,20р.</t>
    </r>
  </si>
  <si>
    <r>
      <t xml:space="preserve">74,10р. / </t>
    </r>
    <r>
      <rPr>
        <sz val="36"/>
        <color rgb="FFFF0000"/>
        <rFont val="Cambria"/>
        <family val="1"/>
        <charset val="204"/>
        <scheme val="major"/>
      </rPr>
      <t>63,05р.</t>
    </r>
  </si>
  <si>
    <r>
      <t xml:space="preserve">2223,00р. / </t>
    </r>
    <r>
      <rPr>
        <sz val="36"/>
        <color rgb="FFFF0000"/>
        <rFont val="Cambria"/>
        <family val="1"/>
        <charset val="204"/>
        <scheme val="major"/>
      </rPr>
      <t>1891,50р.</t>
    </r>
  </si>
  <si>
    <r>
      <t xml:space="preserve">77,10р. / </t>
    </r>
    <r>
      <rPr>
        <sz val="36"/>
        <color rgb="FFFF0000"/>
        <rFont val="Cambria"/>
        <family val="1"/>
        <charset val="204"/>
        <scheme val="major"/>
      </rPr>
      <t>66,69р.</t>
    </r>
  </si>
  <si>
    <r>
      <t xml:space="preserve">2283,90р. / </t>
    </r>
    <r>
      <rPr>
        <sz val="36"/>
        <color rgb="FFFF0000"/>
        <rFont val="Cambria"/>
        <family val="1"/>
        <charset val="204"/>
        <scheme val="major"/>
      </rPr>
      <t>2000,70р.</t>
    </r>
  </si>
  <si>
    <r>
      <t xml:space="preserve">77,10р. /  </t>
    </r>
    <r>
      <rPr>
        <sz val="36"/>
        <color rgb="FFFF0000"/>
        <rFont val="Cambria"/>
        <family val="1"/>
        <charset val="204"/>
        <scheme val="major"/>
      </rPr>
      <t>65,21р.</t>
    </r>
  </si>
  <si>
    <r>
      <t xml:space="preserve">2313,00р. / </t>
    </r>
    <r>
      <rPr>
        <sz val="36"/>
        <color rgb="FFFF0000"/>
        <rFont val="Cambria"/>
        <family val="1"/>
        <charset val="204"/>
        <scheme val="major"/>
      </rPr>
      <t>1956,30р.</t>
    </r>
  </si>
  <si>
    <r>
      <t xml:space="preserve">74,80р. / </t>
    </r>
    <r>
      <rPr>
        <sz val="36"/>
        <color rgb="FFFF0000"/>
        <rFont val="Cambria"/>
        <family val="1"/>
        <charset val="204"/>
        <scheme val="major"/>
      </rPr>
      <t>62,84р.</t>
    </r>
  </si>
  <si>
    <r>
      <t xml:space="preserve">2244,00р. / </t>
    </r>
    <r>
      <rPr>
        <sz val="36"/>
        <color rgb="FFFF0000"/>
        <rFont val="Cambria"/>
        <family val="1"/>
        <charset val="204"/>
        <scheme val="major"/>
      </rPr>
      <t>1885,20р.</t>
    </r>
  </si>
  <si>
    <r>
      <t xml:space="preserve">797,60р. / </t>
    </r>
    <r>
      <rPr>
        <sz val="36"/>
        <color rgb="FFFF0000"/>
        <rFont val="Cambria"/>
        <family val="1"/>
        <charset val="204"/>
        <scheme val="major"/>
      </rPr>
      <t>729,00р.</t>
    </r>
  </si>
  <si>
    <r>
      <t xml:space="preserve">844.00р. / </t>
    </r>
    <r>
      <rPr>
        <sz val="36"/>
        <color rgb="FFFF0000"/>
        <rFont val="Cambria"/>
        <family val="1"/>
        <charset val="204"/>
        <scheme val="major"/>
      </rPr>
      <t>783.00р.</t>
    </r>
  </si>
  <si>
    <t>Немецкое нефильтрованное 1/12 (0,45)</t>
  </si>
  <si>
    <t xml:space="preserve"> Вайс Берг пшеничное со вкусом МАЛИНЫ </t>
  </si>
  <si>
    <t>Квас Ржаной бочонок 30 л. ПЭТ</t>
  </si>
  <si>
    <t>37,85 р.</t>
  </si>
  <si>
    <t>1135,50р.</t>
  </si>
  <si>
    <t>Деревенский Козел / Сибирский вкус</t>
  </si>
  <si>
    <r>
      <t>84,40р./</t>
    </r>
    <r>
      <rPr>
        <sz val="36"/>
        <color rgb="FFFF0000"/>
        <rFont val="Cambria"/>
        <family val="1"/>
        <charset val="204"/>
        <scheme val="major"/>
      </rPr>
      <t>78,40р.</t>
    </r>
  </si>
  <si>
    <r>
      <t>99,40р./</t>
    </r>
    <r>
      <rPr>
        <sz val="36"/>
        <color rgb="FFFF0000"/>
        <rFont val="Cambria"/>
        <family val="1"/>
        <charset val="204"/>
        <scheme val="major"/>
      </rPr>
      <t>93,40р.</t>
    </r>
  </si>
  <si>
    <r>
      <t>86,40р./</t>
    </r>
    <r>
      <rPr>
        <sz val="36"/>
        <color rgb="FFFF0000"/>
        <rFont val="Cambria"/>
        <family val="1"/>
        <charset val="204"/>
        <scheme val="major"/>
      </rPr>
      <t>80,40р.</t>
    </r>
  </si>
  <si>
    <r>
      <t>84,40р./</t>
    </r>
    <r>
      <rPr>
        <sz val="36"/>
        <color rgb="FFFF0000"/>
        <rFont val="Cambria"/>
        <family val="1"/>
        <charset val="204"/>
        <scheme val="major"/>
      </rPr>
      <t>79,40р.</t>
    </r>
  </si>
  <si>
    <r>
      <t>87,40р./</t>
    </r>
    <r>
      <rPr>
        <sz val="36"/>
        <color rgb="FFFF0000"/>
        <rFont val="Cambria"/>
        <family val="1"/>
        <charset val="204"/>
        <scheme val="major"/>
      </rPr>
      <t>81,40р.</t>
    </r>
  </si>
  <si>
    <r>
      <t>2532,00р./</t>
    </r>
    <r>
      <rPr>
        <sz val="36"/>
        <color rgb="FFFF0000"/>
        <rFont val="Cambria"/>
        <family val="1"/>
        <charset val="204"/>
        <scheme val="major"/>
      </rPr>
      <t>2352,00р.</t>
    </r>
  </si>
  <si>
    <r>
      <t>2982,00р./</t>
    </r>
    <r>
      <rPr>
        <sz val="36"/>
        <color rgb="FFFF0000"/>
        <rFont val="Cambria"/>
        <family val="1"/>
        <charset val="204"/>
        <scheme val="major"/>
      </rPr>
      <t>2802,00р</t>
    </r>
    <r>
      <rPr>
        <sz val="36"/>
        <color indexed="8"/>
        <rFont val="Cambria"/>
        <family val="1"/>
        <charset val="204"/>
        <scheme val="major"/>
      </rPr>
      <t>.</t>
    </r>
  </si>
  <si>
    <r>
      <t>2592,00р./</t>
    </r>
    <r>
      <rPr>
        <sz val="36"/>
        <color rgb="FFFF0000"/>
        <rFont val="Cambria"/>
        <family val="1"/>
        <charset val="204"/>
        <scheme val="major"/>
      </rPr>
      <t>2412,00р.</t>
    </r>
  </si>
  <si>
    <r>
      <t>2532,00р./</t>
    </r>
    <r>
      <rPr>
        <sz val="36"/>
        <color rgb="FFFF0000"/>
        <rFont val="Cambria"/>
        <family val="1"/>
        <charset val="204"/>
        <scheme val="major"/>
      </rPr>
      <t>2382,00р.</t>
    </r>
  </si>
  <si>
    <r>
      <t>2622,00р./</t>
    </r>
    <r>
      <rPr>
        <sz val="36"/>
        <color rgb="FFFF0000"/>
        <rFont val="Cambria"/>
        <family val="1"/>
        <charset val="204"/>
        <scheme val="major"/>
      </rPr>
      <t>2442,00р.</t>
    </r>
  </si>
  <si>
    <t>73,60/59,80</t>
  </si>
  <si>
    <t>2208,00р./1794,00р.</t>
  </si>
  <si>
    <r>
      <t>43,13р. /</t>
    </r>
    <r>
      <rPr>
        <sz val="36"/>
        <color rgb="FFFF0000"/>
        <rFont val="Cambria"/>
        <family val="1"/>
        <charset val="204"/>
        <scheme val="major"/>
      </rPr>
      <t xml:space="preserve"> 36,45р.</t>
    </r>
  </si>
  <si>
    <r>
      <t xml:space="preserve">43,13р. / </t>
    </r>
    <r>
      <rPr>
        <sz val="36"/>
        <color rgb="FFFF0000"/>
        <rFont val="Cambria"/>
        <family val="1"/>
        <charset val="204"/>
        <scheme val="major"/>
      </rPr>
      <t>36,45р.</t>
    </r>
  </si>
  <si>
    <r>
      <t xml:space="preserve">797,60р. / </t>
    </r>
    <r>
      <rPr>
        <sz val="36"/>
        <color rgb="FFFF0000"/>
        <rFont val="Cambria"/>
        <family val="1"/>
        <charset val="204"/>
        <scheme val="major"/>
      </rPr>
      <t>862,60р.</t>
    </r>
  </si>
  <si>
    <r>
      <t xml:space="preserve">45,43р. / </t>
    </r>
    <r>
      <rPr>
        <sz val="36"/>
        <color rgb="FFFF0000"/>
        <rFont val="Cambria"/>
        <family val="1"/>
        <charset val="204"/>
        <scheme val="major"/>
      </rPr>
      <t>39,15р.</t>
    </r>
  </si>
  <si>
    <t>61,20р.</t>
  </si>
  <si>
    <t>612,00 р.</t>
  </si>
  <si>
    <t>1224,00 р.</t>
  </si>
  <si>
    <r>
      <t xml:space="preserve">76,15р. / </t>
    </r>
    <r>
      <rPr>
        <sz val="36"/>
        <color rgb="FFFF0000"/>
        <rFont val="Cambria"/>
        <family val="1"/>
        <charset val="204"/>
        <scheme val="major"/>
      </rPr>
      <t>66,10р.</t>
    </r>
  </si>
  <si>
    <r>
      <t>73,65р. /</t>
    </r>
    <r>
      <rPr>
        <sz val="36"/>
        <color rgb="FFFF0000"/>
        <rFont val="Cambria"/>
        <family val="1"/>
        <charset val="204"/>
        <scheme val="major"/>
      </rPr>
      <t xml:space="preserve"> 64,10р.</t>
    </r>
  </si>
  <si>
    <r>
      <t xml:space="preserve">84,90р. / </t>
    </r>
    <r>
      <rPr>
        <sz val="36"/>
        <color rgb="FFFF0000"/>
        <rFont val="Cambria"/>
        <family val="1"/>
        <charset val="204"/>
        <scheme val="major"/>
      </rPr>
      <t>73,10р.</t>
    </r>
  </si>
  <si>
    <r>
      <t xml:space="preserve">86,15р. / </t>
    </r>
    <r>
      <rPr>
        <sz val="36"/>
        <color rgb="FFFF0000"/>
        <rFont val="Cambria"/>
        <family val="1"/>
        <charset val="204"/>
        <scheme val="major"/>
      </rPr>
      <t>74,10р.</t>
    </r>
  </si>
  <si>
    <r>
      <t xml:space="preserve">78,15р. / </t>
    </r>
    <r>
      <rPr>
        <sz val="36"/>
        <color rgb="FFFF0000"/>
        <rFont val="Cambria"/>
        <family val="1"/>
        <charset val="204"/>
        <scheme val="major"/>
      </rPr>
      <t>68,10р.</t>
    </r>
  </si>
  <si>
    <r>
      <t xml:space="preserve">88,15р. / </t>
    </r>
    <r>
      <rPr>
        <sz val="36"/>
        <color rgb="FFFF0000"/>
        <rFont val="Cambria"/>
        <family val="1"/>
        <charset val="204"/>
        <scheme val="major"/>
      </rPr>
      <t>76,10р.</t>
    </r>
  </si>
  <si>
    <r>
      <t>82,40р. /</t>
    </r>
    <r>
      <rPr>
        <sz val="36"/>
        <color rgb="FFFF0000"/>
        <rFont val="Cambria"/>
        <family val="1"/>
        <charset val="204"/>
        <scheme val="major"/>
      </rPr>
      <t xml:space="preserve"> 71,10р.</t>
    </r>
  </si>
  <si>
    <r>
      <t xml:space="preserve">74,90р. / </t>
    </r>
    <r>
      <rPr>
        <sz val="36"/>
        <color rgb="FFFF0000"/>
        <rFont val="Cambria"/>
        <family val="1"/>
        <charset val="204"/>
        <scheme val="major"/>
      </rPr>
      <t>65,10р.</t>
    </r>
  </si>
  <si>
    <r>
      <t xml:space="preserve">2284,50р. / </t>
    </r>
    <r>
      <rPr>
        <sz val="36"/>
        <color rgb="FFFF0000"/>
        <rFont val="Cambria"/>
        <family val="1"/>
        <charset val="204"/>
        <scheme val="major"/>
      </rPr>
      <t xml:space="preserve">1983р. </t>
    </r>
  </si>
  <si>
    <r>
      <t xml:space="preserve">2209,50р. / </t>
    </r>
    <r>
      <rPr>
        <sz val="36"/>
        <color rgb="FFFF0000"/>
        <rFont val="Cambria"/>
        <family val="1"/>
        <charset val="204"/>
        <scheme val="major"/>
      </rPr>
      <t>1923р.</t>
    </r>
  </si>
  <si>
    <r>
      <t xml:space="preserve">2547,00р. / </t>
    </r>
    <r>
      <rPr>
        <sz val="36"/>
        <color rgb="FFFF0000"/>
        <rFont val="Cambria"/>
        <family val="1"/>
        <charset val="204"/>
        <scheme val="major"/>
      </rPr>
      <t>2193р.</t>
    </r>
  </si>
  <si>
    <r>
      <t xml:space="preserve">2344,50р. / </t>
    </r>
    <r>
      <rPr>
        <sz val="36"/>
        <color rgb="FFFF0000"/>
        <rFont val="Cambria"/>
        <family val="1"/>
        <charset val="204"/>
        <scheme val="major"/>
      </rPr>
      <t xml:space="preserve">2043р. </t>
    </r>
  </si>
  <si>
    <r>
      <t xml:space="preserve">2584,50р. / </t>
    </r>
    <r>
      <rPr>
        <sz val="36"/>
        <color rgb="FFFF0000"/>
        <rFont val="Cambria"/>
        <family val="1"/>
        <charset val="204"/>
        <scheme val="major"/>
      </rPr>
      <t>2223р.</t>
    </r>
  </si>
  <si>
    <r>
      <t xml:space="preserve">2644,50р. / </t>
    </r>
    <r>
      <rPr>
        <sz val="36"/>
        <color rgb="FFFF0000"/>
        <rFont val="Cambria"/>
        <family val="1"/>
        <charset val="204"/>
        <scheme val="major"/>
      </rPr>
      <t>2283р.</t>
    </r>
  </si>
  <si>
    <r>
      <t xml:space="preserve">2472,00р. / </t>
    </r>
    <r>
      <rPr>
        <sz val="36"/>
        <color rgb="FFFF0000"/>
        <rFont val="Cambria"/>
        <family val="1"/>
        <charset val="204"/>
        <scheme val="major"/>
      </rPr>
      <t>2133р.</t>
    </r>
  </si>
  <si>
    <r>
      <t xml:space="preserve">2247,00р. / </t>
    </r>
    <r>
      <rPr>
        <sz val="36"/>
        <color rgb="FFFF0000"/>
        <rFont val="Cambria"/>
        <family val="1"/>
        <charset val="204"/>
        <scheme val="major"/>
      </rPr>
      <t>1953р.</t>
    </r>
  </si>
  <si>
    <t>Цена 30л</t>
  </si>
  <si>
    <t xml:space="preserve"> Чешское" светлое пастеризованное  </t>
  </si>
  <si>
    <t xml:space="preserve">НЕМЕЦКОЕ пастеризованное фильтрованное  </t>
  </si>
  <si>
    <t>2808,00 р.</t>
  </si>
  <si>
    <t>2753,40 р.</t>
  </si>
  <si>
    <t>Чешское  1/12</t>
  </si>
  <si>
    <t xml:space="preserve">Жигулёвское  1/12 </t>
  </si>
  <si>
    <r>
      <t xml:space="preserve">72,19р. / </t>
    </r>
    <r>
      <rPr>
        <b/>
        <sz val="36"/>
        <color rgb="FFFF0000"/>
        <rFont val="Cambria"/>
        <family val="1"/>
        <charset val="204"/>
        <scheme val="major"/>
      </rPr>
      <t>55,00р. !!!</t>
    </r>
  </si>
  <si>
    <r>
      <t xml:space="preserve">84,10р. / </t>
    </r>
    <r>
      <rPr>
        <b/>
        <sz val="36"/>
        <color rgb="FFFF0000"/>
        <rFont val="Cambria"/>
        <family val="1"/>
        <charset val="204"/>
        <scheme val="major"/>
      </rPr>
      <t>60,00р. !!!</t>
    </r>
  </si>
  <si>
    <r>
      <t xml:space="preserve">2165,70р. / </t>
    </r>
    <r>
      <rPr>
        <b/>
        <sz val="36"/>
        <color rgb="FFFF0000"/>
        <rFont val="Cambria"/>
        <family val="1"/>
        <charset val="204"/>
        <scheme val="major"/>
      </rPr>
      <t>1650,00р. !!!</t>
    </r>
  </si>
  <si>
    <r>
      <t xml:space="preserve">2523,00р. / </t>
    </r>
    <r>
      <rPr>
        <b/>
        <sz val="36"/>
        <color rgb="FFFF0000"/>
        <rFont val="Cambria"/>
        <family val="1"/>
        <charset val="204"/>
        <scheme val="major"/>
      </rPr>
      <t>1800,00р. !!!</t>
    </r>
  </si>
</sst>
</file>

<file path=xl/styles.xml><?xml version="1.0" encoding="utf-8"?>
<styleSheet xmlns="http://schemas.openxmlformats.org/spreadsheetml/2006/main">
  <numFmts count="3">
    <numFmt numFmtId="164" formatCode="#,##0.00&quot;р.&quot;;[Red]\-#,##0.00&quot;р.&quot;"/>
    <numFmt numFmtId="165" formatCode="#,##0.00&quot;р.&quot;"/>
    <numFmt numFmtId="166" formatCode="0.0"/>
  </numFmts>
  <fonts count="23">
    <font>
      <sz val="11"/>
      <color theme="1"/>
      <name val="Calibri"/>
      <family val="2"/>
      <charset val="204"/>
      <scheme val="minor"/>
    </font>
    <font>
      <b/>
      <i/>
      <sz val="16"/>
      <color theme="1"/>
      <name val="Cambria"/>
      <family val="1"/>
      <charset val="204"/>
      <scheme val="major"/>
    </font>
    <font>
      <sz val="16"/>
      <color theme="1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28"/>
      <color theme="0"/>
      <name val="Cambria"/>
      <family val="1"/>
      <charset val="204"/>
      <scheme val="major"/>
    </font>
    <font>
      <b/>
      <sz val="36"/>
      <color theme="0"/>
      <name val="Cambria"/>
      <family val="1"/>
      <charset val="204"/>
      <scheme val="major"/>
    </font>
    <font>
      <b/>
      <sz val="16"/>
      <color theme="0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sz val="8"/>
      <name val="Arial"/>
      <family val="2"/>
    </font>
    <font>
      <b/>
      <sz val="28"/>
      <color indexed="8"/>
      <name val="Cambria"/>
      <family val="1"/>
      <charset val="204"/>
      <scheme val="major"/>
    </font>
    <font>
      <b/>
      <sz val="36"/>
      <color indexed="8"/>
      <name val="Cambria"/>
      <family val="1"/>
      <charset val="204"/>
      <scheme val="major"/>
    </font>
    <font>
      <sz val="36"/>
      <color indexed="8"/>
      <name val="Cambria"/>
      <family val="1"/>
      <charset val="204"/>
      <scheme val="major"/>
    </font>
    <font>
      <b/>
      <sz val="36"/>
      <color rgb="FFFF0000"/>
      <name val="Cambria"/>
      <family val="1"/>
      <charset val="204"/>
      <scheme val="major"/>
    </font>
    <font>
      <sz val="36"/>
      <name val="Cambria"/>
      <family val="1"/>
      <charset val="204"/>
      <scheme val="major"/>
    </font>
    <font>
      <b/>
      <i/>
      <sz val="36"/>
      <color indexed="8"/>
      <name val="Cambria"/>
      <family val="1"/>
      <charset val="204"/>
      <scheme val="major"/>
    </font>
    <font>
      <sz val="36"/>
      <color theme="1"/>
      <name val="Calibri"/>
      <family val="2"/>
      <charset val="204"/>
      <scheme val="minor"/>
    </font>
    <font>
      <sz val="36"/>
      <color theme="1"/>
      <name val="Cambria"/>
      <family val="1"/>
      <charset val="204"/>
      <scheme val="major"/>
    </font>
    <font>
      <b/>
      <sz val="36"/>
      <color indexed="8"/>
      <name val="Cambria"/>
      <family val="1"/>
      <charset val="204"/>
    </font>
    <font>
      <sz val="36"/>
      <color rgb="FFFF0000"/>
      <name val="Cambria"/>
      <family val="1"/>
      <charset val="204"/>
      <scheme val="major"/>
    </font>
    <font>
      <b/>
      <sz val="36"/>
      <name val="Cambria"/>
      <family val="1"/>
      <charset val="204"/>
      <scheme val="major"/>
    </font>
    <font>
      <b/>
      <i/>
      <sz val="36"/>
      <color rgb="FFFF0000"/>
      <name val="Cambria"/>
      <family val="1"/>
      <charset val="204"/>
      <scheme val="major"/>
    </font>
    <font>
      <b/>
      <sz val="48"/>
      <color theme="1"/>
      <name val="Cambria"/>
      <family val="1"/>
      <charset val="204"/>
      <scheme val="major"/>
    </font>
    <font>
      <b/>
      <sz val="36"/>
      <color theme="1"/>
      <name val="Cambria"/>
      <family val="1"/>
      <charset val="204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1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/>
    <xf numFmtId="0" fontId="3" fillId="2" borderId="0" xfId="0" applyFont="1" applyFill="1"/>
    <xf numFmtId="0" fontId="1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166" fontId="11" fillId="2" borderId="15" xfId="0" applyNumberFormat="1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165" fontId="12" fillId="2" borderId="15" xfId="0" applyNumberFormat="1" applyFont="1" applyFill="1" applyBorder="1" applyAlignment="1">
      <alignment horizontal="center" vertical="center"/>
    </xf>
    <xf numFmtId="165" fontId="12" fillId="2" borderId="16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165" fontId="13" fillId="2" borderId="15" xfId="0" applyNumberFormat="1" applyFont="1" applyFill="1" applyBorder="1" applyAlignment="1">
      <alignment horizontal="center" vertical="center"/>
    </xf>
    <xf numFmtId="165" fontId="11" fillId="2" borderId="16" xfId="0" applyNumberFormat="1" applyFont="1" applyFill="1" applyBorder="1" applyAlignment="1">
      <alignment horizontal="center" vertical="center"/>
    </xf>
    <xf numFmtId="165" fontId="11" fillId="2" borderId="15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166" fontId="11" fillId="2" borderId="12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165" fontId="11" fillId="2" borderId="12" xfId="0" applyNumberFormat="1" applyFont="1" applyFill="1" applyBorder="1" applyAlignment="1">
      <alignment horizontal="center" vertical="center"/>
    </xf>
    <xf numFmtId="165" fontId="11" fillId="2" borderId="13" xfId="0" applyNumberFormat="1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165" fontId="11" fillId="2" borderId="18" xfId="0" applyNumberFormat="1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left" vertical="center"/>
    </xf>
    <xf numFmtId="165" fontId="11" fillId="2" borderId="17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166" fontId="11" fillId="2" borderId="19" xfId="0" applyNumberFormat="1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165" fontId="11" fillId="2" borderId="19" xfId="0" applyNumberFormat="1" applyFont="1" applyFill="1" applyBorder="1" applyAlignment="1">
      <alignment horizontal="center" vertical="center"/>
    </xf>
    <xf numFmtId="165" fontId="11" fillId="2" borderId="20" xfId="0" applyNumberFormat="1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166" fontId="11" fillId="2" borderId="17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5" fillId="6" borderId="42" xfId="0" applyFont="1" applyFill="1" applyBorder="1" applyAlignment="1">
      <alignment horizontal="right" vertical="center"/>
    </xf>
    <xf numFmtId="0" fontId="5" fillId="6" borderId="43" xfId="0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30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166" fontId="11" fillId="2" borderId="34" xfId="0" applyNumberFormat="1" applyFont="1" applyFill="1" applyBorder="1" applyAlignment="1">
      <alignment horizontal="center" vertical="center"/>
    </xf>
    <xf numFmtId="165" fontId="11" fillId="2" borderId="34" xfId="0" applyNumberFormat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left" vertical="center"/>
    </xf>
    <xf numFmtId="0" fontId="10" fillId="2" borderId="31" xfId="0" applyFont="1" applyFill="1" applyBorder="1" applyAlignment="1">
      <alignment horizontal="left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165" fontId="13" fillId="2" borderId="17" xfId="0" applyNumberFormat="1" applyFont="1" applyFill="1" applyBorder="1" applyAlignment="1">
      <alignment horizontal="center" vertical="center"/>
    </xf>
    <xf numFmtId="164" fontId="13" fillId="2" borderId="15" xfId="0" applyNumberFormat="1" applyFont="1" applyFill="1" applyBorder="1" applyAlignment="1">
      <alignment horizontal="center" vertical="center"/>
    </xf>
    <xf numFmtId="164" fontId="11" fillId="2" borderId="15" xfId="0" applyNumberFormat="1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165" fontId="11" fillId="2" borderId="39" xfId="0" applyNumberFormat="1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164" fontId="11" fillId="2" borderId="17" xfId="0" applyNumberFormat="1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9" fillId="9" borderId="4" xfId="0" applyFont="1" applyFill="1" applyBorder="1" applyAlignment="1">
      <alignment horizontal="left" vertical="center"/>
    </xf>
    <xf numFmtId="0" fontId="20" fillId="9" borderId="30" xfId="0" applyFont="1" applyFill="1" applyBorder="1" applyAlignment="1">
      <alignment horizontal="center" vertical="center"/>
    </xf>
    <xf numFmtId="166" fontId="18" fillId="9" borderId="28" xfId="0" applyNumberFormat="1" applyFont="1" applyFill="1" applyBorder="1" applyAlignment="1">
      <alignment horizontal="center" vertical="center"/>
    </xf>
    <xf numFmtId="0" fontId="18" fillId="9" borderId="28" xfId="0" applyFont="1" applyFill="1" applyBorder="1" applyAlignment="1">
      <alignment horizontal="center" vertical="center"/>
    </xf>
    <xf numFmtId="165" fontId="18" fillId="9" borderId="28" xfId="0" applyNumberFormat="1" applyFont="1" applyFill="1" applyBorder="1" applyAlignment="1">
      <alignment horizontal="center" vertical="center"/>
    </xf>
    <xf numFmtId="165" fontId="18" fillId="9" borderId="29" xfId="0" applyNumberFormat="1" applyFont="1" applyFill="1" applyBorder="1" applyAlignment="1">
      <alignment horizontal="center" vertical="center"/>
    </xf>
    <xf numFmtId="0" fontId="19" fillId="2" borderId="41" xfId="0" applyFont="1" applyFill="1" applyBorder="1" applyAlignment="1">
      <alignment horizontal="left" vertical="center"/>
    </xf>
    <xf numFmtId="0" fontId="14" fillId="2" borderId="49" xfId="0" applyFont="1" applyFill="1" applyBorder="1" applyAlignment="1">
      <alignment horizontal="center" vertical="center"/>
    </xf>
    <xf numFmtId="166" fontId="11" fillId="2" borderId="50" xfId="0" applyNumberFormat="1" applyFont="1" applyFill="1" applyBorder="1" applyAlignment="1">
      <alignment horizontal="center" vertical="center"/>
    </xf>
    <xf numFmtId="0" fontId="11" fillId="2" borderId="50" xfId="0" applyFont="1" applyFill="1" applyBorder="1" applyAlignment="1">
      <alignment horizontal="center" vertical="center"/>
    </xf>
    <xf numFmtId="165" fontId="11" fillId="2" borderId="50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164" fontId="11" fillId="2" borderId="19" xfId="0" applyNumberFormat="1" applyFont="1" applyFill="1" applyBorder="1" applyAlignment="1">
      <alignment horizontal="center" vertical="center"/>
    </xf>
    <xf numFmtId="164" fontId="11" fillId="2" borderId="20" xfId="0" applyNumberFormat="1" applyFont="1" applyFill="1" applyBorder="1" applyAlignment="1">
      <alignment horizontal="center" vertical="center"/>
    </xf>
    <xf numFmtId="164" fontId="11" fillId="2" borderId="18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164" fontId="11" fillId="2" borderId="12" xfId="0" applyNumberFormat="1" applyFont="1" applyFill="1" applyBorder="1" applyAlignment="1">
      <alignment horizontal="center" vertical="center"/>
    </xf>
    <xf numFmtId="164" fontId="11" fillId="2" borderId="13" xfId="0" applyNumberFormat="1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166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center" vertical="center"/>
    </xf>
    <xf numFmtId="165" fontId="11" fillId="2" borderId="33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0" fontId="10" fillId="4" borderId="6" xfId="0" applyFont="1" applyFill="1" applyBorder="1" applyAlignment="1">
      <alignment vertical="center"/>
    </xf>
    <xf numFmtId="0" fontId="10" fillId="5" borderId="27" xfId="0" applyFont="1" applyFill="1" applyBorder="1" applyAlignment="1">
      <alignment horizontal="center" vertical="center"/>
    </xf>
    <xf numFmtId="0" fontId="10" fillId="5" borderId="28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1" fillId="8" borderId="23" xfId="0" applyFont="1" applyFill="1" applyBorder="1" applyAlignment="1">
      <alignment horizontal="center" vertical="center"/>
    </xf>
    <xf numFmtId="166" fontId="11" fillId="8" borderId="17" xfId="0" applyNumberFormat="1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166" fontId="11" fillId="0" borderId="17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/>
    </xf>
    <xf numFmtId="165" fontId="11" fillId="2" borderId="51" xfId="0" applyNumberFormat="1" applyFont="1" applyFill="1" applyBorder="1" applyAlignment="1">
      <alignment horizontal="center" vertical="center"/>
    </xf>
    <xf numFmtId="0" fontId="10" fillId="4" borderId="47" xfId="0" applyFont="1" applyFill="1" applyBorder="1" applyAlignment="1">
      <alignment horizontal="left" vertical="center"/>
    </xf>
    <xf numFmtId="0" fontId="10" fillId="4" borderId="48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left" vertical="center"/>
    </xf>
    <xf numFmtId="0" fontId="10" fillId="4" borderId="30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65" fontId="12" fillId="2" borderId="19" xfId="0" applyNumberFormat="1" applyFont="1" applyFill="1" applyBorder="1" applyAlignment="1">
      <alignment horizontal="center" vertical="center"/>
    </xf>
    <xf numFmtId="165" fontId="12" fillId="2" borderId="20" xfId="0" applyNumberFormat="1" applyFont="1" applyFill="1" applyBorder="1" applyAlignment="1">
      <alignment horizontal="center" vertical="center"/>
    </xf>
    <xf numFmtId="165" fontId="13" fillId="2" borderId="16" xfId="0" applyNumberFormat="1" applyFont="1" applyFill="1" applyBorder="1" applyAlignment="1">
      <alignment horizontal="center" vertical="center"/>
    </xf>
    <xf numFmtId="0" fontId="11" fillId="7" borderId="15" xfId="1" applyNumberFormat="1" applyFont="1" applyFill="1" applyBorder="1" applyAlignment="1">
      <alignment horizontal="center" wrapText="1"/>
    </xf>
    <xf numFmtId="0" fontId="10" fillId="2" borderId="52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/>
    </xf>
    <xf numFmtId="166" fontId="11" fillId="2" borderId="2" xfId="0" applyNumberFormat="1" applyFont="1" applyFill="1" applyBorder="1" applyAlignment="1">
      <alignment horizontal="center" vertical="center"/>
    </xf>
    <xf numFmtId="166" fontId="11" fillId="2" borderId="3" xfId="0" applyNumberFormat="1" applyFont="1" applyFill="1" applyBorder="1" applyAlignment="1">
      <alignment horizontal="center" vertical="center"/>
    </xf>
    <xf numFmtId="0" fontId="11" fillId="7" borderId="17" xfId="1" applyNumberFormat="1" applyFont="1" applyFill="1" applyBorder="1" applyAlignment="1">
      <alignment horizontal="center" wrapText="1"/>
    </xf>
    <xf numFmtId="0" fontId="5" fillId="6" borderId="41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/>
    </xf>
    <xf numFmtId="0" fontId="17" fillId="7" borderId="52" xfId="1" applyNumberFormat="1" applyFont="1" applyFill="1" applyBorder="1" applyAlignment="1">
      <alignment horizontal="center" wrapText="1"/>
    </xf>
    <xf numFmtId="165" fontId="11" fillId="2" borderId="19" xfId="0" applyNumberFormat="1" applyFont="1" applyFill="1" applyBorder="1" applyAlignment="1">
      <alignment horizontal="center"/>
    </xf>
    <xf numFmtId="165" fontId="11" fillId="2" borderId="20" xfId="0" applyNumberFormat="1" applyFont="1" applyFill="1" applyBorder="1" applyAlignment="1">
      <alignment horizontal="center"/>
    </xf>
    <xf numFmtId="165" fontId="11" fillId="2" borderId="17" xfId="0" applyNumberFormat="1" applyFont="1" applyFill="1" applyBorder="1" applyAlignment="1">
      <alignment horizontal="center"/>
    </xf>
    <xf numFmtId="165" fontId="11" fillId="2" borderId="18" xfId="0" applyNumberFormat="1" applyFont="1" applyFill="1" applyBorder="1" applyAlignment="1">
      <alignment horizontal="center"/>
    </xf>
    <xf numFmtId="165" fontId="11" fillId="2" borderId="12" xfId="0" applyNumberFormat="1" applyFont="1" applyFill="1" applyBorder="1" applyAlignment="1">
      <alignment horizontal="center"/>
    </xf>
    <xf numFmtId="165" fontId="11" fillId="2" borderId="13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64" fontId="11" fillId="2" borderId="17" xfId="0" applyNumberFormat="1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165" fontId="11" fillId="2" borderId="15" xfId="0" applyNumberFormat="1" applyFont="1" applyFill="1" applyBorder="1" applyAlignment="1">
      <alignment horizontal="center"/>
    </xf>
    <xf numFmtId="165" fontId="11" fillId="2" borderId="16" xfId="0" applyNumberFormat="1" applyFont="1" applyFill="1" applyBorder="1" applyAlignment="1">
      <alignment horizontal="center"/>
    </xf>
    <xf numFmtId="4" fontId="11" fillId="2" borderId="17" xfId="0" applyNumberFormat="1" applyFont="1" applyFill="1" applyBorder="1" applyAlignment="1">
      <alignment horizontal="center"/>
    </xf>
    <xf numFmtId="165" fontId="11" fillId="2" borderId="34" xfId="0" applyNumberFormat="1" applyFont="1" applyFill="1" applyBorder="1" applyAlignment="1">
      <alignment horizontal="center"/>
    </xf>
    <xf numFmtId="165" fontId="11" fillId="2" borderId="39" xfId="0" applyNumberFormat="1" applyFont="1" applyFill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0" fontId="10" fillId="5" borderId="41" xfId="0" applyFont="1" applyFill="1" applyBorder="1" applyAlignment="1">
      <alignment horizontal="left" vertical="center"/>
    </xf>
    <xf numFmtId="0" fontId="10" fillId="2" borderId="47" xfId="0" applyFont="1" applyFill="1" applyBorder="1" applyAlignment="1">
      <alignment horizontal="left" vertical="center"/>
    </xf>
    <xf numFmtId="0" fontId="10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165" fontId="11" fillId="8" borderId="17" xfId="0" applyNumberFormat="1" applyFont="1" applyFill="1" applyBorder="1" applyAlignment="1">
      <alignment horizontal="center"/>
    </xf>
    <xf numFmtId="165" fontId="11" fillId="8" borderId="18" xfId="0" applyNumberFormat="1" applyFont="1" applyFill="1" applyBorder="1" applyAlignment="1">
      <alignment horizontal="center"/>
    </xf>
    <xf numFmtId="165" fontId="11" fillId="0" borderId="17" xfId="0" applyNumberFormat="1" applyFont="1" applyFill="1" applyBorder="1" applyAlignment="1">
      <alignment horizontal="center"/>
    </xf>
    <xf numFmtId="165" fontId="11" fillId="0" borderId="18" xfId="0" applyNumberFormat="1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10" fillId="4" borderId="41" xfId="0" applyFont="1" applyFill="1" applyBorder="1" applyAlignment="1">
      <alignment horizontal="center" vertical="center"/>
    </xf>
    <xf numFmtId="0" fontId="10" fillId="4" borderId="42" xfId="0" applyFont="1" applyFill="1" applyBorder="1" applyAlignment="1">
      <alignment horizontal="center" vertical="center"/>
    </xf>
    <xf numFmtId="0" fontId="10" fillId="4" borderId="43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4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10" fillId="4" borderId="32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5" fillId="6" borderId="41" xfId="0" applyFont="1" applyFill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</cellXfs>
  <cellStyles count="2">
    <cellStyle name="Обычный" xfId="0" builtinId="0"/>
    <cellStyle name="Обычный_База 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8078450" y="5792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0" y="17502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3"/>
  <sheetViews>
    <sheetView tabSelected="1" topLeftCell="A178" zoomScale="32" zoomScaleNormal="32" zoomScaleSheetLayoutView="40" zoomScalePageLayoutView="70" workbookViewId="0">
      <selection activeCell="B178" sqref="B1:D1048576"/>
    </sheetView>
  </sheetViews>
  <sheetFormatPr defaultRowHeight="14.4"/>
  <cols>
    <col min="1" max="1" width="196.5546875" style="2" customWidth="1"/>
    <col min="2" max="2" width="33.33203125" style="2" customWidth="1"/>
    <col min="3" max="3" width="38.6640625" style="2" customWidth="1"/>
    <col min="4" max="4" width="44.44140625" style="2" customWidth="1"/>
    <col min="5" max="5" width="82.21875" customWidth="1"/>
    <col min="6" max="6" width="111" customWidth="1"/>
  </cols>
  <sheetData>
    <row r="1" spans="1:6" s="1" customFormat="1" ht="59.25" customHeight="1" thickBot="1">
      <c r="A1" s="194" t="s">
        <v>23</v>
      </c>
      <c r="B1" s="195"/>
      <c r="C1" s="195"/>
      <c r="D1" s="195"/>
      <c r="E1" s="195"/>
      <c r="F1" s="196"/>
    </row>
    <row r="2" spans="1:6" s="1" customFormat="1" ht="60" customHeight="1" thickBot="1">
      <c r="A2" s="197" t="s">
        <v>19</v>
      </c>
      <c r="B2" s="198"/>
      <c r="C2" s="198"/>
      <c r="D2" s="198"/>
      <c r="E2" s="198"/>
      <c r="F2" s="199"/>
    </row>
    <row r="3" spans="1:6" s="1" customFormat="1" ht="62.25" customHeight="1" thickBot="1">
      <c r="A3" s="200" t="s">
        <v>35</v>
      </c>
      <c r="B3" s="201"/>
      <c r="C3" s="201"/>
      <c r="D3" s="201"/>
      <c r="E3" s="201"/>
      <c r="F3" s="202"/>
    </row>
    <row r="4" spans="1:6" s="7" customFormat="1" ht="42" customHeight="1" thickBot="1">
      <c r="A4" s="42" t="s">
        <v>21</v>
      </c>
      <c r="B4" s="203" t="s">
        <v>31</v>
      </c>
      <c r="C4" s="204"/>
      <c r="D4" s="204"/>
      <c r="E4" s="204"/>
      <c r="F4" s="205"/>
    </row>
    <row r="5" spans="1:6" s="4" customFormat="1" ht="42" customHeight="1" thickBot="1">
      <c r="A5" s="61" t="s">
        <v>39</v>
      </c>
      <c r="B5" s="9" t="s">
        <v>1</v>
      </c>
      <c r="C5" s="10" t="s">
        <v>2</v>
      </c>
      <c r="D5" s="10" t="s">
        <v>3</v>
      </c>
      <c r="E5" s="10" t="s">
        <v>0</v>
      </c>
      <c r="F5" s="11" t="s">
        <v>14</v>
      </c>
    </row>
    <row r="6" spans="1:6" s="4" customFormat="1" ht="42" customHeight="1">
      <c r="A6" s="137" t="s">
        <v>159</v>
      </c>
      <c r="B6" s="45">
        <v>11</v>
      </c>
      <c r="C6" s="46">
        <v>4</v>
      </c>
      <c r="D6" s="47" t="s">
        <v>9</v>
      </c>
      <c r="E6" s="138">
        <v>87</v>
      </c>
      <c r="F6" s="139">
        <f>E6*30</f>
        <v>2610</v>
      </c>
    </row>
    <row r="7" spans="1:6" s="4" customFormat="1" ht="42" customHeight="1">
      <c r="A7" s="12" t="s">
        <v>160</v>
      </c>
      <c r="B7" s="13">
        <v>11</v>
      </c>
      <c r="C7" s="14">
        <v>4.2</v>
      </c>
      <c r="D7" s="15" t="s">
        <v>9</v>
      </c>
      <c r="E7" s="16">
        <v>87</v>
      </c>
      <c r="F7" s="17">
        <f>E7*30</f>
        <v>2610</v>
      </c>
    </row>
    <row r="8" spans="1:6" s="4" customFormat="1" ht="42" customHeight="1">
      <c r="A8" s="148" t="s">
        <v>224</v>
      </c>
      <c r="B8" s="13">
        <v>11</v>
      </c>
      <c r="C8" s="14">
        <v>4</v>
      </c>
      <c r="D8" s="15" t="s">
        <v>9</v>
      </c>
      <c r="E8" s="19">
        <v>108.16</v>
      </c>
      <c r="F8" s="140">
        <f>E8*30</f>
        <v>3244.7999999999997</v>
      </c>
    </row>
    <row r="9" spans="1:6" s="4" customFormat="1" ht="42" customHeight="1">
      <c r="A9" s="18" t="s">
        <v>115</v>
      </c>
      <c r="B9" s="13">
        <v>12</v>
      </c>
      <c r="C9" s="14">
        <v>4.8</v>
      </c>
      <c r="D9" s="15" t="s">
        <v>9</v>
      </c>
      <c r="E9" s="21">
        <v>92.43</v>
      </c>
      <c r="F9" s="20">
        <f t="shared" ref="F9:F17" si="0">E9*30</f>
        <v>2772.9</v>
      </c>
    </row>
    <row r="10" spans="1:6" s="4" customFormat="1" ht="42" customHeight="1">
      <c r="A10" s="18" t="s">
        <v>116</v>
      </c>
      <c r="B10" s="13">
        <v>12</v>
      </c>
      <c r="C10" s="14">
        <v>4.5</v>
      </c>
      <c r="D10" s="15" t="s">
        <v>9</v>
      </c>
      <c r="E10" s="21">
        <v>92.43</v>
      </c>
      <c r="F10" s="20">
        <f t="shared" ref="F10" si="1">E10*30</f>
        <v>2772.9</v>
      </c>
    </row>
    <row r="11" spans="1:6" s="4" customFormat="1" ht="42" customHeight="1">
      <c r="A11" s="18" t="s">
        <v>117</v>
      </c>
      <c r="B11" s="13">
        <v>11</v>
      </c>
      <c r="C11" s="14">
        <v>4.3</v>
      </c>
      <c r="D11" s="15" t="s">
        <v>9</v>
      </c>
      <c r="E11" s="21">
        <v>98.54</v>
      </c>
      <c r="F11" s="20">
        <f t="shared" si="0"/>
        <v>2956.2000000000003</v>
      </c>
    </row>
    <row r="12" spans="1:6" s="4" customFormat="1" ht="42" customHeight="1">
      <c r="A12" s="18" t="s">
        <v>118</v>
      </c>
      <c r="B12" s="13">
        <v>16</v>
      </c>
      <c r="C12" s="14">
        <v>6.5</v>
      </c>
      <c r="D12" s="15" t="s">
        <v>9</v>
      </c>
      <c r="E12" s="21">
        <v>103.48</v>
      </c>
      <c r="F12" s="20">
        <f t="shared" si="0"/>
        <v>3104.4</v>
      </c>
    </row>
    <row r="13" spans="1:6" s="4" customFormat="1" ht="42" customHeight="1">
      <c r="A13" s="18" t="s">
        <v>119</v>
      </c>
      <c r="B13" s="13">
        <v>12</v>
      </c>
      <c r="C13" s="14">
        <v>4.7</v>
      </c>
      <c r="D13" s="15" t="s">
        <v>9</v>
      </c>
      <c r="E13" s="21">
        <v>99.32</v>
      </c>
      <c r="F13" s="20">
        <f t="shared" si="0"/>
        <v>2979.6</v>
      </c>
    </row>
    <row r="14" spans="1:6" s="4" customFormat="1" ht="42" customHeight="1">
      <c r="A14" s="18" t="s">
        <v>120</v>
      </c>
      <c r="B14" s="13">
        <v>11</v>
      </c>
      <c r="C14" s="14">
        <v>4.2</v>
      </c>
      <c r="D14" s="15" t="s">
        <v>9</v>
      </c>
      <c r="E14" s="21">
        <v>100.23</v>
      </c>
      <c r="F14" s="20">
        <f t="shared" si="0"/>
        <v>3006.9</v>
      </c>
    </row>
    <row r="15" spans="1:6" s="4" customFormat="1" ht="42" customHeight="1">
      <c r="A15" s="18" t="s">
        <v>126</v>
      </c>
      <c r="B15" s="13">
        <v>12</v>
      </c>
      <c r="C15" s="14">
        <v>4.7</v>
      </c>
      <c r="D15" s="15" t="s">
        <v>9</v>
      </c>
      <c r="E15" s="21">
        <v>98.41</v>
      </c>
      <c r="F15" s="20">
        <f t="shared" si="0"/>
        <v>2952.2999999999997</v>
      </c>
    </row>
    <row r="16" spans="1:6" s="4" customFormat="1" ht="42" customHeight="1">
      <c r="A16" s="18" t="s">
        <v>127</v>
      </c>
      <c r="B16" s="13">
        <v>12</v>
      </c>
      <c r="C16" s="14">
        <v>4.7</v>
      </c>
      <c r="D16" s="15" t="s">
        <v>9</v>
      </c>
      <c r="E16" s="21">
        <v>98.41</v>
      </c>
      <c r="F16" s="20">
        <f t="shared" si="0"/>
        <v>2952.2999999999997</v>
      </c>
    </row>
    <row r="17" spans="1:6" s="4" customFormat="1" ht="42" customHeight="1">
      <c r="A17" s="18" t="s">
        <v>128</v>
      </c>
      <c r="B17" s="13">
        <v>12</v>
      </c>
      <c r="C17" s="14">
        <v>4.7</v>
      </c>
      <c r="D17" s="15" t="s">
        <v>9</v>
      </c>
      <c r="E17" s="21">
        <v>98.41</v>
      </c>
      <c r="F17" s="20">
        <f t="shared" si="0"/>
        <v>2952.2999999999997</v>
      </c>
    </row>
    <row r="18" spans="1:6" s="4" customFormat="1" ht="42" customHeight="1" thickBot="1">
      <c r="A18" s="22" t="s">
        <v>163</v>
      </c>
      <c r="B18" s="23">
        <v>11</v>
      </c>
      <c r="C18" s="24">
        <v>4.2</v>
      </c>
      <c r="D18" s="25" t="s">
        <v>9</v>
      </c>
      <c r="E18" s="26">
        <v>97.37</v>
      </c>
      <c r="F18" s="27">
        <f t="shared" ref="F18" si="2">E18*30</f>
        <v>2921.1000000000004</v>
      </c>
    </row>
    <row r="19" spans="1:6" s="7" customFormat="1" ht="42" customHeight="1" thickBot="1">
      <c r="A19" s="28" t="s">
        <v>21</v>
      </c>
      <c r="B19" s="206"/>
      <c r="C19" s="207"/>
      <c r="D19" s="207"/>
      <c r="E19" s="207"/>
      <c r="F19" s="208"/>
    </row>
    <row r="20" spans="1:6" s="4" customFormat="1" ht="42" customHeight="1" thickBot="1">
      <c r="A20" s="29" t="s">
        <v>39</v>
      </c>
      <c r="B20" s="30"/>
      <c r="C20" s="31"/>
      <c r="D20" s="31" t="s">
        <v>4</v>
      </c>
      <c r="E20" s="31" t="s">
        <v>0</v>
      </c>
      <c r="F20" s="32" t="s">
        <v>14</v>
      </c>
    </row>
    <row r="21" spans="1:6" s="5" customFormat="1" ht="42" customHeight="1">
      <c r="A21" s="18" t="s">
        <v>129</v>
      </c>
      <c r="B21" s="33"/>
      <c r="C21" s="34"/>
      <c r="D21" s="15" t="s">
        <v>9</v>
      </c>
      <c r="E21" s="21">
        <v>46.8</v>
      </c>
      <c r="F21" s="20">
        <f>E21*30</f>
        <v>1404</v>
      </c>
    </row>
    <row r="22" spans="1:6" s="5" customFormat="1" ht="42" customHeight="1">
      <c r="A22" s="35" t="s">
        <v>130</v>
      </c>
      <c r="B22" s="36"/>
      <c r="C22" s="37"/>
      <c r="D22" s="38" t="s">
        <v>9</v>
      </c>
      <c r="E22" s="21">
        <v>46.8</v>
      </c>
      <c r="F22" s="39">
        <f>E22*30</f>
        <v>1404</v>
      </c>
    </row>
    <row r="23" spans="1:6" s="5" customFormat="1" ht="42" customHeight="1">
      <c r="A23" s="35" t="s">
        <v>131</v>
      </c>
      <c r="B23" s="36"/>
      <c r="C23" s="37"/>
      <c r="D23" s="38" t="s">
        <v>9</v>
      </c>
      <c r="E23" s="21">
        <v>46.8</v>
      </c>
      <c r="F23" s="39">
        <f>E23*30</f>
        <v>1404</v>
      </c>
    </row>
    <row r="24" spans="1:6" s="8" customFormat="1" ht="42" customHeight="1" thickBot="1">
      <c r="A24" s="22" t="s">
        <v>132</v>
      </c>
      <c r="B24" s="40"/>
      <c r="C24" s="41"/>
      <c r="D24" s="38" t="s">
        <v>10</v>
      </c>
      <c r="E24" s="26">
        <v>42.9</v>
      </c>
      <c r="F24" s="27">
        <f>E24*30</f>
        <v>1287</v>
      </c>
    </row>
    <row r="25" spans="1:6" s="3" customFormat="1" ht="42" customHeight="1" thickBot="1">
      <c r="A25" s="42" t="s">
        <v>22</v>
      </c>
      <c r="B25" s="179"/>
      <c r="C25" s="180"/>
      <c r="D25" s="180"/>
      <c r="E25" s="180"/>
      <c r="F25" s="181"/>
    </row>
    <row r="26" spans="1:6" s="4" customFormat="1" ht="42" customHeight="1" thickBot="1">
      <c r="A26" s="29" t="s">
        <v>84</v>
      </c>
      <c r="B26" s="30" t="s">
        <v>1</v>
      </c>
      <c r="C26" s="31" t="s">
        <v>2</v>
      </c>
      <c r="D26" s="31" t="s">
        <v>4</v>
      </c>
      <c r="E26" s="31" t="s">
        <v>0</v>
      </c>
      <c r="F26" s="32" t="s">
        <v>15</v>
      </c>
    </row>
    <row r="27" spans="1:6" s="3" customFormat="1" ht="42" customHeight="1">
      <c r="A27" s="35" t="s">
        <v>7</v>
      </c>
      <c r="B27" s="36"/>
      <c r="C27" s="37"/>
      <c r="D27" s="38" t="s">
        <v>10</v>
      </c>
      <c r="E27" s="43">
        <v>41.6</v>
      </c>
      <c r="F27" s="39">
        <f t="shared" ref="F27:F30" si="3">E27*20</f>
        <v>832</v>
      </c>
    </row>
    <row r="28" spans="1:6" s="3" customFormat="1" ht="42" customHeight="1">
      <c r="A28" s="35" t="s">
        <v>71</v>
      </c>
      <c r="B28" s="36"/>
      <c r="C28" s="37"/>
      <c r="D28" s="38" t="s">
        <v>10</v>
      </c>
      <c r="E28" s="43">
        <v>41.6</v>
      </c>
      <c r="F28" s="39">
        <f t="shared" si="3"/>
        <v>832</v>
      </c>
    </row>
    <row r="29" spans="1:6" s="3" customFormat="1" ht="42" customHeight="1">
      <c r="A29" s="35" t="s">
        <v>72</v>
      </c>
      <c r="B29" s="36"/>
      <c r="C29" s="37"/>
      <c r="D29" s="38" t="s">
        <v>11</v>
      </c>
      <c r="E29" s="43">
        <v>41.6</v>
      </c>
      <c r="F29" s="39">
        <f t="shared" si="3"/>
        <v>832</v>
      </c>
    </row>
    <row r="30" spans="1:6" s="3" customFormat="1" ht="42" customHeight="1">
      <c r="A30" s="35" t="s">
        <v>73</v>
      </c>
      <c r="B30" s="36"/>
      <c r="C30" s="37"/>
      <c r="D30" s="38" t="s">
        <v>10</v>
      </c>
      <c r="E30" s="43">
        <v>45.37</v>
      </c>
      <c r="F30" s="39">
        <f t="shared" si="3"/>
        <v>907.4</v>
      </c>
    </row>
    <row r="31" spans="1:6" s="3" customFormat="1" ht="42" customHeight="1">
      <c r="A31" s="35" t="s">
        <v>17</v>
      </c>
      <c r="B31" s="36"/>
      <c r="C31" s="37"/>
      <c r="D31" s="38" t="s">
        <v>8</v>
      </c>
      <c r="E31" s="43">
        <v>20.67</v>
      </c>
      <c r="F31" s="39">
        <f>E31*12</f>
        <v>248.04000000000002</v>
      </c>
    </row>
    <row r="32" spans="1:6" s="3" customFormat="1" ht="42" customHeight="1" thickBot="1">
      <c r="A32" s="22" t="s">
        <v>16</v>
      </c>
      <c r="B32" s="40"/>
      <c r="C32" s="41"/>
      <c r="D32" s="25" t="s">
        <v>8</v>
      </c>
      <c r="E32" s="43">
        <v>20.67</v>
      </c>
      <c r="F32" s="27">
        <f>E32*12</f>
        <v>248.04000000000002</v>
      </c>
    </row>
    <row r="33" spans="1:6" s="3" customFormat="1" ht="42" customHeight="1" thickBot="1">
      <c r="A33" s="42" t="s">
        <v>22</v>
      </c>
      <c r="B33" s="179"/>
      <c r="C33" s="180"/>
      <c r="D33" s="180"/>
      <c r="E33" s="180"/>
      <c r="F33" s="181"/>
    </row>
    <row r="34" spans="1:6" s="4" customFormat="1" ht="42" customHeight="1" thickBot="1">
      <c r="A34" s="29" t="s">
        <v>99</v>
      </c>
      <c r="B34" s="30" t="s">
        <v>1</v>
      </c>
      <c r="C34" s="31" t="s">
        <v>2</v>
      </c>
      <c r="D34" s="31" t="s">
        <v>4</v>
      </c>
      <c r="E34" s="31" t="s">
        <v>0</v>
      </c>
      <c r="F34" s="32" t="s">
        <v>15</v>
      </c>
    </row>
    <row r="35" spans="1:6" s="4" customFormat="1" ht="42" customHeight="1">
      <c r="A35" s="44" t="s">
        <v>94</v>
      </c>
      <c r="B35" s="45">
        <v>11</v>
      </c>
      <c r="C35" s="46">
        <v>4.5</v>
      </c>
      <c r="D35" s="47" t="s">
        <v>10</v>
      </c>
      <c r="E35" s="48">
        <v>53.95</v>
      </c>
      <c r="F35" s="49">
        <f>E35*20</f>
        <v>1079</v>
      </c>
    </row>
    <row r="36" spans="1:6" s="4" customFormat="1" ht="42" customHeight="1">
      <c r="A36" s="35" t="s">
        <v>95</v>
      </c>
      <c r="B36" s="50">
        <v>12</v>
      </c>
      <c r="C36" s="51">
        <v>4.7</v>
      </c>
      <c r="D36" s="38" t="s">
        <v>10</v>
      </c>
      <c r="E36" s="43">
        <v>52.52</v>
      </c>
      <c r="F36" s="39">
        <f>E36*12</f>
        <v>630.24</v>
      </c>
    </row>
    <row r="37" spans="1:6" s="4" customFormat="1" ht="42" customHeight="1">
      <c r="A37" s="35" t="s">
        <v>96</v>
      </c>
      <c r="B37" s="50">
        <v>10.5</v>
      </c>
      <c r="C37" s="51">
        <v>4.2</v>
      </c>
      <c r="D37" s="38" t="s">
        <v>10</v>
      </c>
      <c r="E37" s="43">
        <v>53.04</v>
      </c>
      <c r="F37" s="39">
        <f>E37*20</f>
        <v>1060.8</v>
      </c>
    </row>
    <row r="38" spans="1:6" s="4" customFormat="1" ht="42" customHeight="1">
      <c r="A38" s="35" t="s">
        <v>97</v>
      </c>
      <c r="B38" s="50">
        <v>12</v>
      </c>
      <c r="C38" s="51">
        <v>4.2</v>
      </c>
      <c r="D38" s="38" t="s">
        <v>10</v>
      </c>
      <c r="E38" s="43">
        <v>53.43</v>
      </c>
      <c r="F38" s="39">
        <f>E38*20</f>
        <v>1068.5999999999999</v>
      </c>
    </row>
    <row r="39" spans="1:6" s="4" customFormat="1" ht="42" customHeight="1">
      <c r="A39" s="35" t="s">
        <v>98</v>
      </c>
      <c r="B39" s="50">
        <v>12</v>
      </c>
      <c r="C39" s="51">
        <v>4.7</v>
      </c>
      <c r="D39" s="38" t="s">
        <v>10</v>
      </c>
      <c r="E39" s="43">
        <v>60.97</v>
      </c>
      <c r="F39" s="39">
        <f>E39*12</f>
        <v>731.64</v>
      </c>
    </row>
    <row r="40" spans="1:6" s="4" customFormat="1" ht="42" customHeight="1">
      <c r="A40" s="35" t="s">
        <v>100</v>
      </c>
      <c r="B40" s="50">
        <v>11.8</v>
      </c>
      <c r="C40" s="51">
        <v>4.3</v>
      </c>
      <c r="D40" s="38" t="s">
        <v>10</v>
      </c>
      <c r="E40" s="43">
        <v>57.07</v>
      </c>
      <c r="F40" s="39">
        <f t="shared" ref="F40" si="4">E40*12</f>
        <v>684.84</v>
      </c>
    </row>
    <row r="41" spans="1:6" s="4" customFormat="1" ht="42" customHeight="1">
      <c r="A41" s="35" t="s">
        <v>101</v>
      </c>
      <c r="B41" s="50">
        <v>16</v>
      </c>
      <c r="C41" s="51">
        <v>6.5</v>
      </c>
      <c r="D41" s="38" t="s">
        <v>10</v>
      </c>
      <c r="E41" s="43">
        <v>63.75</v>
      </c>
      <c r="F41" s="39">
        <f t="shared" ref="F41:F43" si="5">E41*12</f>
        <v>765</v>
      </c>
    </row>
    <row r="42" spans="1:6" s="4" customFormat="1" ht="42" customHeight="1">
      <c r="A42" s="35" t="s">
        <v>270</v>
      </c>
      <c r="B42" s="50">
        <v>11</v>
      </c>
      <c r="C42" s="51">
        <v>4.2</v>
      </c>
      <c r="D42" s="38" t="s">
        <v>10</v>
      </c>
      <c r="E42" s="43">
        <v>56.42</v>
      </c>
      <c r="F42" s="39">
        <f t="shared" ref="F42" si="6">E42*12</f>
        <v>677.04</v>
      </c>
    </row>
    <row r="43" spans="1:6" s="4" customFormat="1" ht="42" customHeight="1">
      <c r="A43" s="35" t="s">
        <v>102</v>
      </c>
      <c r="B43" s="50">
        <v>12</v>
      </c>
      <c r="C43" s="51">
        <v>4.8</v>
      </c>
      <c r="D43" s="38" t="s">
        <v>10</v>
      </c>
      <c r="E43" s="43">
        <v>62.27</v>
      </c>
      <c r="F43" s="39">
        <f t="shared" si="5"/>
        <v>747.24</v>
      </c>
    </row>
    <row r="44" spans="1:6" s="4" customFormat="1" ht="42" customHeight="1">
      <c r="A44" s="35" t="s">
        <v>103</v>
      </c>
      <c r="B44" s="50">
        <v>11</v>
      </c>
      <c r="C44" s="51">
        <v>4.2</v>
      </c>
      <c r="D44" s="38" t="s">
        <v>10</v>
      </c>
      <c r="E44" s="43">
        <v>59.67</v>
      </c>
      <c r="F44" s="39">
        <f>E44*20</f>
        <v>1193.4000000000001</v>
      </c>
    </row>
    <row r="45" spans="1:6" s="4" customFormat="1" ht="42" customHeight="1">
      <c r="A45" s="35" t="s">
        <v>104</v>
      </c>
      <c r="B45" s="50">
        <v>12</v>
      </c>
      <c r="C45" s="51">
        <v>4.7</v>
      </c>
      <c r="D45" s="38" t="s">
        <v>10</v>
      </c>
      <c r="E45" s="43">
        <v>59.67</v>
      </c>
      <c r="F45" s="39">
        <f>E45*20</f>
        <v>1193.4000000000001</v>
      </c>
    </row>
    <row r="46" spans="1:6" s="4" customFormat="1" ht="42" customHeight="1">
      <c r="A46" s="35" t="s">
        <v>105</v>
      </c>
      <c r="B46" s="50">
        <v>11</v>
      </c>
      <c r="C46" s="51">
        <v>4.2</v>
      </c>
      <c r="D46" s="38" t="s">
        <v>10</v>
      </c>
      <c r="E46" s="43">
        <v>54.34</v>
      </c>
      <c r="F46" s="39">
        <f>E46*20</f>
        <v>1086.8000000000002</v>
      </c>
    </row>
    <row r="47" spans="1:6" s="4" customFormat="1" ht="42" customHeight="1">
      <c r="A47" s="35" t="s">
        <v>106</v>
      </c>
      <c r="B47" s="50">
        <v>12</v>
      </c>
      <c r="C47" s="51">
        <v>4.7</v>
      </c>
      <c r="D47" s="38" t="s">
        <v>10</v>
      </c>
      <c r="E47" s="43">
        <v>57.72</v>
      </c>
      <c r="F47" s="39">
        <f>E47*20</f>
        <v>1154.4000000000001</v>
      </c>
    </row>
    <row r="48" spans="1:6" s="4" customFormat="1" ht="42" customHeight="1">
      <c r="A48" s="35" t="s">
        <v>107</v>
      </c>
      <c r="B48" s="50">
        <v>14</v>
      </c>
      <c r="C48" s="51">
        <v>4</v>
      </c>
      <c r="D48" s="38" t="s">
        <v>10</v>
      </c>
      <c r="E48" s="43">
        <v>68.900000000000006</v>
      </c>
      <c r="F48" s="39">
        <f t="shared" ref="F48:F53" si="7">E48*12</f>
        <v>826.80000000000007</v>
      </c>
    </row>
    <row r="49" spans="1:6" s="4" customFormat="1" ht="42" customHeight="1">
      <c r="A49" s="35" t="s">
        <v>108</v>
      </c>
      <c r="B49" s="50">
        <v>14</v>
      </c>
      <c r="C49" s="51">
        <v>4</v>
      </c>
      <c r="D49" s="38" t="s">
        <v>10</v>
      </c>
      <c r="E49" s="43">
        <v>68.900000000000006</v>
      </c>
      <c r="F49" s="39">
        <f t="shared" si="7"/>
        <v>826.80000000000007</v>
      </c>
    </row>
    <row r="50" spans="1:6" s="4" customFormat="1" ht="42" customHeight="1">
      <c r="A50" s="35" t="s">
        <v>109</v>
      </c>
      <c r="B50" s="50">
        <v>14</v>
      </c>
      <c r="C50" s="51">
        <v>4</v>
      </c>
      <c r="D50" s="38" t="s">
        <v>10</v>
      </c>
      <c r="E50" s="43">
        <v>68.900000000000006</v>
      </c>
      <c r="F50" s="39">
        <f t="shared" si="7"/>
        <v>826.80000000000007</v>
      </c>
    </row>
    <row r="51" spans="1:6" s="4" customFormat="1" ht="42" customHeight="1">
      <c r="A51" s="35" t="s">
        <v>110</v>
      </c>
      <c r="B51" s="50">
        <v>11</v>
      </c>
      <c r="C51" s="51">
        <v>4.5</v>
      </c>
      <c r="D51" s="38" t="s">
        <v>10</v>
      </c>
      <c r="E51" s="43">
        <v>63.57</v>
      </c>
      <c r="F51" s="39">
        <f t="shared" si="7"/>
        <v>762.84</v>
      </c>
    </row>
    <row r="52" spans="1:6" s="4" customFormat="1" ht="42" customHeight="1">
      <c r="A52" s="35" t="s">
        <v>111</v>
      </c>
      <c r="B52" s="50">
        <v>11</v>
      </c>
      <c r="C52" s="51">
        <v>5</v>
      </c>
      <c r="D52" s="38" t="s">
        <v>10</v>
      </c>
      <c r="E52" s="43">
        <v>63.57</v>
      </c>
      <c r="F52" s="39">
        <f t="shared" si="7"/>
        <v>762.84</v>
      </c>
    </row>
    <row r="53" spans="1:6" s="4" customFormat="1" ht="42" customHeight="1" thickBot="1">
      <c r="A53" s="35" t="s">
        <v>112</v>
      </c>
      <c r="B53" s="50">
        <v>11</v>
      </c>
      <c r="C53" s="51">
        <v>5</v>
      </c>
      <c r="D53" s="38" t="s">
        <v>10</v>
      </c>
      <c r="E53" s="43">
        <v>61.88</v>
      </c>
      <c r="F53" s="39">
        <f t="shared" si="7"/>
        <v>742.56000000000006</v>
      </c>
    </row>
    <row r="54" spans="1:6" s="4" customFormat="1" ht="42" customHeight="1" thickBot="1">
      <c r="A54" s="52" t="s">
        <v>113</v>
      </c>
      <c r="B54" s="53" t="s">
        <v>1</v>
      </c>
      <c r="C54" s="54" t="s">
        <v>2</v>
      </c>
      <c r="D54" s="54" t="s">
        <v>4</v>
      </c>
      <c r="E54" s="54" t="s">
        <v>0</v>
      </c>
      <c r="F54" s="55" t="s">
        <v>15</v>
      </c>
    </row>
    <row r="55" spans="1:6" s="4" customFormat="1" ht="42" customHeight="1" thickBot="1">
      <c r="A55" s="56" t="s">
        <v>98</v>
      </c>
      <c r="B55" s="47">
        <v>12</v>
      </c>
      <c r="C55" s="46">
        <v>4.7</v>
      </c>
      <c r="D55" s="47" t="s">
        <v>170</v>
      </c>
      <c r="E55" s="48">
        <v>58.24</v>
      </c>
      <c r="F55" s="49">
        <f>E55*12</f>
        <v>698.88</v>
      </c>
    </row>
    <row r="56" spans="1:6" s="4" customFormat="1" ht="42" customHeight="1" thickBot="1">
      <c r="A56" s="56" t="s">
        <v>176</v>
      </c>
      <c r="B56" s="47">
        <v>12</v>
      </c>
      <c r="C56" s="46">
        <v>4.7</v>
      </c>
      <c r="D56" s="47" t="s">
        <v>170</v>
      </c>
      <c r="E56" s="48">
        <v>66.040000000000006</v>
      </c>
      <c r="F56" s="49">
        <f>E56*12</f>
        <v>792.48</v>
      </c>
    </row>
    <row r="57" spans="1:6" s="4" customFormat="1" ht="42" customHeight="1" thickBot="1">
      <c r="A57" s="57" t="s">
        <v>114</v>
      </c>
      <c r="B57" s="38">
        <v>12</v>
      </c>
      <c r="C57" s="51">
        <v>4.7</v>
      </c>
      <c r="D57" s="47" t="s">
        <v>170</v>
      </c>
      <c r="E57" s="43">
        <v>58.24</v>
      </c>
      <c r="F57" s="39">
        <f t="shared" ref="F57" si="8">E57*12</f>
        <v>698.88</v>
      </c>
    </row>
    <row r="58" spans="1:6" s="4" customFormat="1" ht="42" customHeight="1" thickBot="1">
      <c r="A58" s="57" t="s">
        <v>269</v>
      </c>
      <c r="B58" s="38">
        <v>12</v>
      </c>
      <c r="C58" s="51">
        <v>4.7</v>
      </c>
      <c r="D58" s="47" t="s">
        <v>170</v>
      </c>
      <c r="E58" s="43">
        <v>56.29</v>
      </c>
      <c r="F58" s="39">
        <f t="shared" ref="F58" si="9">E58*12</f>
        <v>675.48</v>
      </c>
    </row>
    <row r="59" spans="1:6" s="4" customFormat="1" ht="42" customHeight="1" thickBot="1">
      <c r="A59" s="58" t="s">
        <v>169</v>
      </c>
      <c r="B59" s="25">
        <v>11</v>
      </c>
      <c r="C59" s="24">
        <v>4.5</v>
      </c>
      <c r="D59" s="47" t="s">
        <v>170</v>
      </c>
      <c r="E59" s="26">
        <v>51.87</v>
      </c>
      <c r="F59" s="27">
        <f>E59*12</f>
        <v>622.43999999999994</v>
      </c>
    </row>
    <row r="60" spans="1:6" s="1" customFormat="1" ht="42" customHeight="1" thickBot="1">
      <c r="A60" s="149" t="s">
        <v>166</v>
      </c>
      <c r="B60" s="209" t="s">
        <v>165</v>
      </c>
      <c r="C60" s="210"/>
      <c r="D60" s="210"/>
      <c r="E60" s="59"/>
      <c r="F60" s="60"/>
    </row>
    <row r="61" spans="1:6" s="4" customFormat="1" ht="42" customHeight="1" thickBot="1">
      <c r="A61" s="42" t="s">
        <v>21</v>
      </c>
      <c r="B61" s="188" t="s">
        <v>92</v>
      </c>
      <c r="C61" s="189"/>
      <c r="D61" s="189"/>
      <c r="E61" s="189"/>
      <c r="F61" s="190"/>
    </row>
    <row r="62" spans="1:6" s="4" customFormat="1" ht="42" customHeight="1" thickBot="1">
      <c r="A62" s="61" t="s">
        <v>40</v>
      </c>
      <c r="B62" s="62" t="s">
        <v>1</v>
      </c>
      <c r="C62" s="31" t="s">
        <v>2</v>
      </c>
      <c r="D62" s="31" t="s">
        <v>3</v>
      </c>
      <c r="E62" s="31" t="s">
        <v>0</v>
      </c>
      <c r="F62" s="32" t="s">
        <v>93</v>
      </c>
    </row>
    <row r="63" spans="1:6" s="4" customFormat="1" ht="42" customHeight="1">
      <c r="A63" s="63" t="s">
        <v>154</v>
      </c>
      <c r="B63" s="15">
        <v>11</v>
      </c>
      <c r="C63" s="14">
        <v>4</v>
      </c>
      <c r="D63" s="15" t="s">
        <v>5</v>
      </c>
      <c r="E63" s="43">
        <v>91.65</v>
      </c>
      <c r="F63" s="21">
        <f>E63*50</f>
        <v>4582.5</v>
      </c>
    </row>
    <row r="64" spans="1:6" s="4" customFormat="1" ht="42" customHeight="1">
      <c r="A64" s="38" t="s">
        <v>87</v>
      </c>
      <c r="B64" s="38">
        <v>12</v>
      </c>
      <c r="C64" s="51">
        <v>4.5999999999999996</v>
      </c>
      <c r="D64" s="38" t="s">
        <v>5</v>
      </c>
      <c r="E64" s="43">
        <v>93.6</v>
      </c>
      <c r="F64" s="43">
        <f t="shared" ref="F64:F68" si="10">E64*50</f>
        <v>4680</v>
      </c>
    </row>
    <row r="65" spans="1:6" s="4" customFormat="1" ht="42" customHeight="1">
      <c r="A65" s="38" t="s">
        <v>88</v>
      </c>
      <c r="B65" s="38">
        <v>12</v>
      </c>
      <c r="C65" s="51">
        <v>4.5999999999999996</v>
      </c>
      <c r="D65" s="38" t="s">
        <v>5</v>
      </c>
      <c r="E65" s="43">
        <v>93.6</v>
      </c>
      <c r="F65" s="43">
        <f t="shared" si="10"/>
        <v>4680</v>
      </c>
    </row>
    <row r="66" spans="1:6" s="4" customFormat="1" ht="42" customHeight="1">
      <c r="A66" s="38" t="s">
        <v>89</v>
      </c>
      <c r="B66" s="38">
        <v>12</v>
      </c>
      <c r="C66" s="51">
        <v>4.5999999999999996</v>
      </c>
      <c r="D66" s="38" t="s">
        <v>5</v>
      </c>
      <c r="E66" s="43">
        <v>96.07</v>
      </c>
      <c r="F66" s="43">
        <f t="shared" si="10"/>
        <v>4803.5</v>
      </c>
    </row>
    <row r="67" spans="1:6" s="4" customFormat="1" ht="42" customHeight="1">
      <c r="A67" s="38" t="s">
        <v>90</v>
      </c>
      <c r="B67" s="38">
        <v>14</v>
      </c>
      <c r="C67" s="51">
        <v>5.6</v>
      </c>
      <c r="D67" s="38" t="s">
        <v>5</v>
      </c>
      <c r="E67" s="43">
        <v>97.76</v>
      </c>
      <c r="F67" s="43">
        <f t="shared" si="10"/>
        <v>4888</v>
      </c>
    </row>
    <row r="68" spans="1:6" s="4" customFormat="1" ht="42" customHeight="1" thickBot="1">
      <c r="A68" s="38" t="s">
        <v>91</v>
      </c>
      <c r="B68" s="38">
        <v>11</v>
      </c>
      <c r="C68" s="51">
        <v>4.2</v>
      </c>
      <c r="D68" s="38" t="s">
        <v>5</v>
      </c>
      <c r="E68" s="43">
        <v>91.78</v>
      </c>
      <c r="F68" s="43">
        <f t="shared" si="10"/>
        <v>4589</v>
      </c>
    </row>
    <row r="69" spans="1:6" s="4" customFormat="1" ht="42" customHeight="1" thickBot="1">
      <c r="A69" s="42" t="s">
        <v>21</v>
      </c>
      <c r="B69" s="188" t="s">
        <v>92</v>
      </c>
      <c r="C69" s="189"/>
      <c r="D69" s="189"/>
      <c r="E69" s="189"/>
      <c r="F69" s="190"/>
    </row>
    <row r="70" spans="1:6" s="4" customFormat="1" ht="42" customHeight="1" thickBot="1">
      <c r="A70" s="171" t="s">
        <v>39</v>
      </c>
      <c r="B70" s="62" t="s">
        <v>1</v>
      </c>
      <c r="C70" s="31" t="s">
        <v>2</v>
      </c>
      <c r="D70" s="31" t="s">
        <v>3</v>
      </c>
      <c r="E70" s="172" t="s">
        <v>0</v>
      </c>
      <c r="F70" s="173" t="s">
        <v>264</v>
      </c>
    </row>
    <row r="71" spans="1:6" s="4" customFormat="1" ht="42" customHeight="1">
      <c r="A71" s="148" t="s">
        <v>265</v>
      </c>
      <c r="B71" s="38">
        <v>12</v>
      </c>
      <c r="C71" s="51">
        <v>4.5999999999999996</v>
      </c>
      <c r="D71" s="38" t="s">
        <v>9</v>
      </c>
      <c r="E71" s="43">
        <v>93.6</v>
      </c>
      <c r="F71" s="43" t="s">
        <v>267</v>
      </c>
    </row>
    <row r="72" spans="1:6" s="4" customFormat="1" ht="42" customHeight="1">
      <c r="A72" s="148" t="s">
        <v>266</v>
      </c>
      <c r="B72" s="38">
        <v>11</v>
      </c>
      <c r="C72" s="51">
        <v>4.2</v>
      </c>
      <c r="D72" s="38" t="s">
        <v>9</v>
      </c>
      <c r="E72" s="43">
        <v>91.78</v>
      </c>
      <c r="F72" s="43" t="s">
        <v>268</v>
      </c>
    </row>
    <row r="73" spans="1:6" s="4" customFormat="1" ht="42" customHeight="1" thickBot="1">
      <c r="A73" s="170" t="s">
        <v>22</v>
      </c>
      <c r="B73" s="191"/>
      <c r="C73" s="192"/>
      <c r="D73" s="192"/>
      <c r="E73" s="192"/>
      <c r="F73" s="193"/>
    </row>
    <row r="74" spans="1:6" s="4" customFormat="1" ht="42" customHeight="1" thickBot="1">
      <c r="A74" s="68" t="s">
        <v>62</v>
      </c>
      <c r="B74" s="69" t="s">
        <v>1</v>
      </c>
      <c r="C74" s="70" t="s">
        <v>2</v>
      </c>
      <c r="D74" s="70" t="s">
        <v>4</v>
      </c>
      <c r="E74" s="70" t="s">
        <v>0</v>
      </c>
      <c r="F74" s="71" t="s">
        <v>15</v>
      </c>
    </row>
    <row r="75" spans="1:6" s="4" customFormat="1" ht="42" customHeight="1">
      <c r="A75" s="38" t="s">
        <v>156</v>
      </c>
      <c r="B75" s="50">
        <v>12</v>
      </c>
      <c r="C75" s="51">
        <v>4.0999999999999996</v>
      </c>
      <c r="D75" s="38" t="s">
        <v>6</v>
      </c>
      <c r="E75" s="72">
        <v>63.12</v>
      </c>
      <c r="F75" s="39">
        <f>E75*20</f>
        <v>1262.3999999999999</v>
      </c>
    </row>
    <row r="76" spans="1:6" s="4" customFormat="1" ht="42" customHeight="1">
      <c r="A76" s="38" t="s">
        <v>157</v>
      </c>
      <c r="B76" s="50">
        <v>12</v>
      </c>
      <c r="C76" s="51">
        <v>4.5999999999999996</v>
      </c>
      <c r="D76" s="38" t="s">
        <v>6</v>
      </c>
      <c r="E76" s="72">
        <v>62.21</v>
      </c>
      <c r="F76" s="43">
        <f>E76*20</f>
        <v>1244.2</v>
      </c>
    </row>
    <row r="77" spans="1:6" s="4" customFormat="1" ht="42" customHeight="1">
      <c r="A77" s="141" t="s">
        <v>158</v>
      </c>
      <c r="B77" s="13">
        <v>16</v>
      </c>
      <c r="C77" s="15">
        <v>6.5</v>
      </c>
      <c r="D77" s="15" t="s">
        <v>6</v>
      </c>
      <c r="E77" s="73">
        <v>63.12</v>
      </c>
      <c r="F77" s="74">
        <f>E77*12</f>
        <v>757.43999999999994</v>
      </c>
    </row>
    <row r="78" spans="1:6" s="4" customFormat="1" ht="42" customHeight="1">
      <c r="A78" s="75" t="s">
        <v>155</v>
      </c>
      <c r="B78" s="50">
        <v>11</v>
      </c>
      <c r="C78" s="51">
        <v>4</v>
      </c>
      <c r="D78" s="38" t="s">
        <v>6</v>
      </c>
      <c r="E78" s="72">
        <v>59.28</v>
      </c>
      <c r="F78" s="39">
        <f>E78*20</f>
        <v>1185.5999999999999</v>
      </c>
    </row>
    <row r="79" spans="1:6" s="4" customFormat="1" ht="42" customHeight="1">
      <c r="A79" s="38" t="s">
        <v>150</v>
      </c>
      <c r="B79" s="13">
        <v>11</v>
      </c>
      <c r="C79" s="14">
        <v>4.2</v>
      </c>
      <c r="D79" s="15" t="s">
        <v>6</v>
      </c>
      <c r="E79" s="21">
        <v>57.2</v>
      </c>
      <c r="F79" s="20">
        <f>E79*20</f>
        <v>1144</v>
      </c>
    </row>
    <row r="80" spans="1:6" s="4" customFormat="1" ht="42" customHeight="1" thickBot="1">
      <c r="A80" s="64" t="s">
        <v>151</v>
      </c>
      <c r="B80" s="76">
        <v>12</v>
      </c>
      <c r="C80" s="65">
        <v>4.5999999999999996</v>
      </c>
      <c r="D80" s="64" t="s">
        <v>6</v>
      </c>
      <c r="E80" s="66">
        <v>58.05</v>
      </c>
      <c r="F80" s="77">
        <f t="shared" ref="F80" si="11">E80*20</f>
        <v>1161</v>
      </c>
    </row>
    <row r="81" spans="1:7" s="1" customFormat="1" ht="42" customHeight="1" thickBot="1">
      <c r="A81" s="185" t="s">
        <v>53</v>
      </c>
      <c r="B81" s="186"/>
      <c r="C81" s="186"/>
      <c r="D81" s="186"/>
      <c r="E81" s="186"/>
      <c r="F81" s="187"/>
    </row>
    <row r="82" spans="1:7" s="7" customFormat="1" ht="42" customHeight="1" thickBot="1">
      <c r="A82" s="78" t="s">
        <v>39</v>
      </c>
      <c r="B82" s="79" t="s">
        <v>1</v>
      </c>
      <c r="C82" s="79" t="s">
        <v>2</v>
      </c>
      <c r="D82" s="79" t="s">
        <v>4</v>
      </c>
      <c r="E82" s="80" t="s">
        <v>0</v>
      </c>
      <c r="F82" s="79" t="s">
        <v>14</v>
      </c>
    </row>
    <row r="83" spans="1:7" s="3" customFormat="1" ht="43.05" customHeight="1">
      <c r="A83" s="35" t="s">
        <v>121</v>
      </c>
      <c r="B83" s="50">
        <v>11</v>
      </c>
      <c r="C83" s="51">
        <v>4.8</v>
      </c>
      <c r="D83" s="38" t="s">
        <v>12</v>
      </c>
      <c r="E83" s="157" t="s">
        <v>229</v>
      </c>
      <c r="F83" s="158" t="s">
        <v>234</v>
      </c>
    </row>
    <row r="84" spans="1:7" s="3" customFormat="1" ht="43.05" customHeight="1">
      <c r="A84" s="35" t="s">
        <v>122</v>
      </c>
      <c r="B84" s="50">
        <v>12</v>
      </c>
      <c r="C84" s="51">
        <v>5</v>
      </c>
      <c r="D84" s="38" t="s">
        <v>12</v>
      </c>
      <c r="E84" s="157" t="s">
        <v>229</v>
      </c>
      <c r="F84" s="158" t="s">
        <v>234</v>
      </c>
    </row>
    <row r="85" spans="1:7" s="3" customFormat="1" ht="43.05" customHeight="1">
      <c r="A85" s="35" t="s">
        <v>123</v>
      </c>
      <c r="B85" s="50">
        <v>18</v>
      </c>
      <c r="C85" s="51">
        <v>7</v>
      </c>
      <c r="D85" s="38" t="s">
        <v>12</v>
      </c>
      <c r="E85" s="157" t="s">
        <v>230</v>
      </c>
      <c r="F85" s="158" t="s">
        <v>235</v>
      </c>
    </row>
    <row r="86" spans="1:7" s="3" customFormat="1" ht="43.05" customHeight="1">
      <c r="A86" s="35" t="s">
        <v>124</v>
      </c>
      <c r="B86" s="50">
        <v>12</v>
      </c>
      <c r="C86" s="51">
        <v>4.0999999999999996</v>
      </c>
      <c r="D86" s="38" t="s">
        <v>12</v>
      </c>
      <c r="E86" s="157" t="s">
        <v>231</v>
      </c>
      <c r="F86" s="158" t="s">
        <v>236</v>
      </c>
    </row>
    <row r="87" spans="1:7" s="3" customFormat="1" ht="43.05" customHeight="1">
      <c r="A87" s="35" t="s">
        <v>228</v>
      </c>
      <c r="B87" s="50">
        <v>11</v>
      </c>
      <c r="C87" s="51">
        <v>4.5</v>
      </c>
      <c r="D87" s="38" t="s">
        <v>12</v>
      </c>
      <c r="E87" s="157" t="s">
        <v>232</v>
      </c>
      <c r="F87" s="158" t="s">
        <v>237</v>
      </c>
    </row>
    <row r="88" spans="1:7" s="3" customFormat="1" ht="43.05" customHeight="1" thickBot="1">
      <c r="A88" s="81" t="s">
        <v>125</v>
      </c>
      <c r="B88" s="76">
        <v>16</v>
      </c>
      <c r="C88" s="65">
        <v>7.2</v>
      </c>
      <c r="D88" s="64" t="s">
        <v>12</v>
      </c>
      <c r="E88" s="167" t="s">
        <v>233</v>
      </c>
      <c r="F88" s="168" t="s">
        <v>238</v>
      </c>
    </row>
    <row r="89" spans="1:7" s="1" customFormat="1" ht="42" customHeight="1" thickBot="1">
      <c r="A89" s="185" t="s">
        <v>32</v>
      </c>
      <c r="B89" s="186"/>
      <c r="C89" s="186"/>
      <c r="D89" s="186"/>
      <c r="E89" s="186"/>
      <c r="F89" s="187"/>
    </row>
    <row r="90" spans="1:7" s="3" customFormat="1" ht="42" customHeight="1" thickBot="1">
      <c r="A90" s="29" t="s">
        <v>39</v>
      </c>
      <c r="B90" s="53"/>
      <c r="C90" s="54" t="s">
        <v>2</v>
      </c>
      <c r="D90" s="54" t="s">
        <v>3</v>
      </c>
      <c r="E90" s="54" t="s">
        <v>0</v>
      </c>
      <c r="F90" s="55" t="s">
        <v>14</v>
      </c>
    </row>
    <row r="91" spans="1:7" s="3" customFormat="1" ht="42" customHeight="1" thickBot="1">
      <c r="A91" s="154" t="s">
        <v>190</v>
      </c>
      <c r="B91" s="82" t="s">
        <v>166</v>
      </c>
      <c r="C91" s="38">
        <v>0</v>
      </c>
      <c r="D91" s="38" t="s">
        <v>6</v>
      </c>
      <c r="E91" s="162" t="s">
        <v>245</v>
      </c>
      <c r="F91" s="163" t="s">
        <v>246</v>
      </c>
      <c r="G91" s="161" t="s">
        <v>166</v>
      </c>
    </row>
    <row r="92" spans="1:7" s="3" customFormat="1" ht="42" customHeight="1">
      <c r="A92" s="154" t="s">
        <v>164</v>
      </c>
      <c r="B92" s="82"/>
      <c r="C92" s="38">
        <v>0</v>
      </c>
      <c r="D92" s="38" t="s">
        <v>5</v>
      </c>
      <c r="E92" s="162" t="s">
        <v>245</v>
      </c>
      <c r="F92" s="162" t="s">
        <v>247</v>
      </c>
    </row>
    <row r="93" spans="1:7" s="3" customFormat="1" ht="42" customHeight="1">
      <c r="A93" s="18" t="s">
        <v>41</v>
      </c>
      <c r="B93" s="84"/>
      <c r="C93" s="14">
        <v>6</v>
      </c>
      <c r="D93" s="15" t="s">
        <v>6</v>
      </c>
      <c r="E93" s="164" t="s">
        <v>248</v>
      </c>
      <c r="F93" s="165" t="s">
        <v>256</v>
      </c>
    </row>
    <row r="94" spans="1:7" s="3" customFormat="1" ht="42" customHeight="1">
      <c r="A94" s="35" t="s">
        <v>42</v>
      </c>
      <c r="B94" s="85"/>
      <c r="C94" s="51">
        <v>6</v>
      </c>
      <c r="D94" s="38" t="s">
        <v>6</v>
      </c>
      <c r="E94" s="164" t="s">
        <v>249</v>
      </c>
      <c r="F94" s="158" t="s">
        <v>257</v>
      </c>
    </row>
    <row r="95" spans="1:7" s="3" customFormat="1" ht="42" customHeight="1">
      <c r="A95" s="35" t="s">
        <v>43</v>
      </c>
      <c r="B95" s="85"/>
      <c r="C95" s="51">
        <v>6</v>
      </c>
      <c r="D95" s="38" t="s">
        <v>6</v>
      </c>
      <c r="E95" s="164" t="s">
        <v>249</v>
      </c>
      <c r="F95" s="158" t="s">
        <v>257</v>
      </c>
    </row>
    <row r="96" spans="1:7" s="3" customFormat="1" ht="42" customHeight="1">
      <c r="A96" s="35" t="s">
        <v>44</v>
      </c>
      <c r="B96" s="85"/>
      <c r="C96" s="51">
        <v>6</v>
      </c>
      <c r="D96" s="38" t="s">
        <v>6</v>
      </c>
      <c r="E96" s="164" t="s">
        <v>249</v>
      </c>
      <c r="F96" s="158" t="s">
        <v>257</v>
      </c>
    </row>
    <row r="97" spans="1:6" s="3" customFormat="1" ht="42" customHeight="1">
      <c r="A97" s="35" t="s">
        <v>45</v>
      </c>
      <c r="B97" s="85"/>
      <c r="C97" s="51">
        <v>4.9000000000000004</v>
      </c>
      <c r="D97" s="38" t="s">
        <v>6</v>
      </c>
      <c r="E97" s="164" t="s">
        <v>248</v>
      </c>
      <c r="F97" s="165" t="s">
        <v>256</v>
      </c>
    </row>
    <row r="98" spans="1:6" s="3" customFormat="1" ht="42" customHeight="1">
      <c r="A98" s="35" t="s">
        <v>46</v>
      </c>
      <c r="B98" s="85"/>
      <c r="C98" s="51">
        <v>4.9000000000000004</v>
      </c>
      <c r="D98" s="38" t="s">
        <v>6</v>
      </c>
      <c r="E98" s="157" t="s">
        <v>250</v>
      </c>
      <c r="F98" s="165" t="s">
        <v>258</v>
      </c>
    </row>
    <row r="99" spans="1:6" s="3" customFormat="1" ht="42" customHeight="1">
      <c r="A99" s="35" t="s">
        <v>47</v>
      </c>
      <c r="B99" s="85"/>
      <c r="C99" s="51">
        <v>4.9000000000000004</v>
      </c>
      <c r="D99" s="38" t="s">
        <v>6</v>
      </c>
      <c r="E99" s="164" t="s">
        <v>248</v>
      </c>
      <c r="F99" s="165" t="s">
        <v>256</v>
      </c>
    </row>
    <row r="100" spans="1:6" s="3" customFormat="1" ht="42" customHeight="1">
      <c r="A100" s="35" t="s">
        <v>48</v>
      </c>
      <c r="B100" s="85"/>
      <c r="C100" s="51">
        <v>4.9000000000000004</v>
      </c>
      <c r="D100" s="38" t="s">
        <v>6</v>
      </c>
      <c r="E100" s="164" t="s">
        <v>252</v>
      </c>
      <c r="F100" s="165" t="s">
        <v>259</v>
      </c>
    </row>
    <row r="101" spans="1:6" s="3" customFormat="1" ht="42" customHeight="1">
      <c r="A101" s="35" t="s">
        <v>49</v>
      </c>
      <c r="B101" s="85"/>
      <c r="C101" s="51">
        <v>6</v>
      </c>
      <c r="D101" s="38" t="s">
        <v>6</v>
      </c>
      <c r="E101" s="157" t="s">
        <v>251</v>
      </c>
      <c r="F101" s="165" t="s">
        <v>260</v>
      </c>
    </row>
    <row r="102" spans="1:6" s="3" customFormat="1" ht="42" customHeight="1">
      <c r="A102" s="35" t="s">
        <v>50</v>
      </c>
      <c r="B102" s="85"/>
      <c r="C102" s="51">
        <v>6</v>
      </c>
      <c r="D102" s="38" t="s">
        <v>6</v>
      </c>
      <c r="E102" s="157" t="s">
        <v>253</v>
      </c>
      <c r="F102" s="165" t="s">
        <v>261</v>
      </c>
    </row>
    <row r="103" spans="1:6" s="3" customFormat="1" ht="42" customHeight="1">
      <c r="A103" s="35" t="s">
        <v>51</v>
      </c>
      <c r="B103" s="85"/>
      <c r="C103" s="51">
        <v>6</v>
      </c>
      <c r="D103" s="38" t="s">
        <v>6</v>
      </c>
      <c r="E103" s="157" t="s">
        <v>254</v>
      </c>
      <c r="F103" s="165" t="s">
        <v>262</v>
      </c>
    </row>
    <row r="104" spans="1:6" s="3" customFormat="1" ht="42" customHeight="1">
      <c r="A104" s="35" t="s">
        <v>52</v>
      </c>
      <c r="B104" s="85"/>
      <c r="C104" s="51">
        <v>6</v>
      </c>
      <c r="D104" s="38" t="s">
        <v>6</v>
      </c>
      <c r="E104" s="157" t="s">
        <v>255</v>
      </c>
      <c r="F104" s="166" t="s">
        <v>263</v>
      </c>
    </row>
    <row r="105" spans="1:6" s="3" customFormat="1" ht="42" customHeight="1" thickBot="1">
      <c r="A105" s="81" t="s">
        <v>187</v>
      </c>
      <c r="B105" s="86"/>
      <c r="C105" s="65">
        <v>6</v>
      </c>
      <c r="D105" s="64" t="s">
        <v>6</v>
      </c>
      <c r="E105" s="167" t="s">
        <v>248</v>
      </c>
      <c r="F105" s="167" t="s">
        <v>256</v>
      </c>
    </row>
    <row r="106" spans="1:6" s="3" customFormat="1" ht="42" customHeight="1" thickBot="1">
      <c r="A106" s="87" t="s">
        <v>22</v>
      </c>
      <c r="B106" s="88"/>
      <c r="C106" s="89"/>
      <c r="D106" s="90"/>
      <c r="E106" s="91"/>
      <c r="F106" s="92"/>
    </row>
    <row r="107" spans="1:6" s="3" customFormat="1" ht="42" customHeight="1" thickBot="1">
      <c r="A107" s="93" t="s">
        <v>99</v>
      </c>
      <c r="B107" s="94"/>
      <c r="C107" s="95"/>
      <c r="D107" s="96"/>
      <c r="E107" s="97"/>
      <c r="F107" s="97"/>
    </row>
    <row r="108" spans="1:6" s="3" customFormat="1" ht="42" customHeight="1">
      <c r="A108" s="98" t="s">
        <v>183</v>
      </c>
      <c r="B108" s="142"/>
      <c r="C108" s="145">
        <v>6</v>
      </c>
      <c r="D108" s="45" t="s">
        <v>5</v>
      </c>
      <c r="E108" s="99" t="s">
        <v>188</v>
      </c>
      <c r="F108" s="100" t="s">
        <v>189</v>
      </c>
    </row>
    <row r="109" spans="1:6" s="3" customFormat="1" ht="42" customHeight="1">
      <c r="A109" s="98" t="s">
        <v>184</v>
      </c>
      <c r="B109" s="143"/>
      <c r="C109" s="146">
        <v>6</v>
      </c>
      <c r="D109" s="50" t="s">
        <v>5</v>
      </c>
      <c r="E109" s="83" t="s">
        <v>188</v>
      </c>
      <c r="F109" s="101" t="s">
        <v>189</v>
      </c>
    </row>
    <row r="110" spans="1:6" s="3" customFormat="1" ht="42" customHeight="1">
      <c r="A110" s="98" t="s">
        <v>185</v>
      </c>
      <c r="B110" s="143"/>
      <c r="C110" s="146">
        <v>6</v>
      </c>
      <c r="D110" s="50" t="s">
        <v>5</v>
      </c>
      <c r="E110" s="83" t="s">
        <v>188</v>
      </c>
      <c r="F110" s="101" t="s">
        <v>189</v>
      </c>
    </row>
    <row r="111" spans="1:6" s="3" customFormat="1" ht="42" customHeight="1" thickBot="1">
      <c r="A111" s="102" t="s">
        <v>186</v>
      </c>
      <c r="B111" s="144"/>
      <c r="C111" s="147">
        <v>6</v>
      </c>
      <c r="D111" s="23" t="s">
        <v>5</v>
      </c>
      <c r="E111" s="103" t="s">
        <v>188</v>
      </c>
      <c r="F111" s="104" t="s">
        <v>189</v>
      </c>
    </row>
    <row r="112" spans="1:6" s="3" customFormat="1" ht="42" customHeight="1" thickBot="1">
      <c r="A112" s="105"/>
      <c r="B112" s="106"/>
      <c r="C112" s="107"/>
      <c r="D112" s="108"/>
      <c r="E112" s="109"/>
      <c r="F112" s="110"/>
    </row>
    <row r="113" spans="1:6" s="1" customFormat="1" ht="42" customHeight="1" thickBot="1">
      <c r="A113" s="185" t="s">
        <v>34</v>
      </c>
      <c r="B113" s="186"/>
      <c r="C113" s="186"/>
      <c r="D113" s="186"/>
      <c r="E113" s="186"/>
      <c r="F113" s="187"/>
    </row>
    <row r="114" spans="1:6" s="3" customFormat="1" ht="42" customHeight="1" thickBot="1">
      <c r="A114" s="42" t="s">
        <v>21</v>
      </c>
      <c r="B114" s="111"/>
      <c r="C114" s="112"/>
      <c r="D114" s="112"/>
      <c r="E114" s="112"/>
      <c r="F114" s="113"/>
    </row>
    <row r="115" spans="1:6" s="3" customFormat="1" ht="42" customHeight="1">
      <c r="A115" s="52" t="s">
        <v>40</v>
      </c>
      <c r="B115" s="53" t="s">
        <v>1</v>
      </c>
      <c r="C115" s="54" t="s">
        <v>2</v>
      </c>
      <c r="D115" s="54" t="s">
        <v>4</v>
      </c>
      <c r="E115" s="54" t="s">
        <v>0</v>
      </c>
      <c r="F115" s="55" t="s">
        <v>133</v>
      </c>
    </row>
    <row r="116" spans="1:6" s="3" customFormat="1" ht="42" customHeight="1">
      <c r="A116" s="35" t="s">
        <v>134</v>
      </c>
      <c r="B116" s="50">
        <v>11</v>
      </c>
      <c r="C116" s="51">
        <v>4.2</v>
      </c>
      <c r="D116" s="38" t="s">
        <v>13</v>
      </c>
      <c r="E116" s="157" t="s">
        <v>191</v>
      </c>
      <c r="F116" s="158" t="s">
        <v>192</v>
      </c>
    </row>
    <row r="117" spans="1:6" s="3" customFormat="1" ht="42" customHeight="1">
      <c r="A117" s="35" t="s">
        <v>135</v>
      </c>
      <c r="B117" s="50">
        <v>12</v>
      </c>
      <c r="C117" s="51">
        <v>4.9000000000000004</v>
      </c>
      <c r="D117" s="38" t="s">
        <v>12</v>
      </c>
      <c r="E117" s="157" t="s">
        <v>193</v>
      </c>
      <c r="F117" s="158" t="s">
        <v>194</v>
      </c>
    </row>
    <row r="118" spans="1:6" s="3" customFormat="1" ht="42" customHeight="1">
      <c r="A118" s="35" t="s">
        <v>136</v>
      </c>
      <c r="B118" s="50">
        <v>11</v>
      </c>
      <c r="C118" s="51">
        <v>4.5</v>
      </c>
      <c r="D118" s="38" t="s">
        <v>12</v>
      </c>
      <c r="E118" s="157" t="s">
        <v>195</v>
      </c>
      <c r="F118" s="158" t="s">
        <v>196</v>
      </c>
    </row>
    <row r="119" spans="1:6" s="3" customFormat="1" ht="42" customHeight="1">
      <c r="A119" s="35" t="s">
        <v>137</v>
      </c>
      <c r="B119" s="50">
        <v>11</v>
      </c>
      <c r="C119" s="51">
        <v>4.2</v>
      </c>
      <c r="D119" s="38" t="s">
        <v>12</v>
      </c>
      <c r="E119" s="157" t="s">
        <v>197</v>
      </c>
      <c r="F119" s="158" t="s">
        <v>198</v>
      </c>
    </row>
    <row r="120" spans="1:6" s="3" customFormat="1" ht="42" customHeight="1" thickBot="1">
      <c r="A120" s="35" t="s">
        <v>138</v>
      </c>
      <c r="B120" s="50">
        <v>12</v>
      </c>
      <c r="C120" s="51">
        <v>4.9000000000000004</v>
      </c>
      <c r="D120" s="38" t="s">
        <v>12</v>
      </c>
      <c r="E120" s="157" t="s">
        <v>199</v>
      </c>
      <c r="F120" s="158" t="s">
        <v>200</v>
      </c>
    </row>
    <row r="121" spans="1:6" s="3" customFormat="1" ht="42" customHeight="1" thickBot="1">
      <c r="A121" s="42" t="s">
        <v>21</v>
      </c>
      <c r="B121" s="179"/>
      <c r="C121" s="180"/>
      <c r="D121" s="180"/>
      <c r="E121" s="180"/>
      <c r="F121" s="181"/>
    </row>
    <row r="122" spans="1:6" s="3" customFormat="1" ht="42" customHeight="1">
      <c r="A122" s="42" t="s">
        <v>39</v>
      </c>
      <c r="B122" s="150" t="s">
        <v>1</v>
      </c>
      <c r="C122" s="151" t="s">
        <v>2</v>
      </c>
      <c r="D122" s="151" t="s">
        <v>4</v>
      </c>
      <c r="E122" s="151" t="s">
        <v>0</v>
      </c>
      <c r="F122" s="152" t="s">
        <v>139</v>
      </c>
    </row>
    <row r="123" spans="1:6" s="3" customFormat="1" ht="42" customHeight="1">
      <c r="A123" s="153" t="s">
        <v>225</v>
      </c>
      <c r="B123" s="37"/>
      <c r="C123" s="37"/>
      <c r="D123" s="38" t="s">
        <v>13</v>
      </c>
      <c r="E123" s="174" t="s">
        <v>226</v>
      </c>
      <c r="F123" s="174" t="s">
        <v>227</v>
      </c>
    </row>
    <row r="124" spans="1:6" s="3" customFormat="1" ht="42" customHeight="1">
      <c r="A124" s="117" t="s">
        <v>153</v>
      </c>
      <c r="B124" s="118">
        <v>11</v>
      </c>
      <c r="C124" s="119">
        <v>4.5</v>
      </c>
      <c r="D124" s="120" t="s">
        <v>9</v>
      </c>
      <c r="E124" s="175" t="s">
        <v>271</v>
      </c>
      <c r="F124" s="176" t="s">
        <v>273</v>
      </c>
    </row>
    <row r="125" spans="1:6" s="3" customFormat="1" ht="42" customHeight="1">
      <c r="A125" s="117" t="s">
        <v>145</v>
      </c>
      <c r="B125" s="118">
        <v>15</v>
      </c>
      <c r="C125" s="119">
        <v>5.4</v>
      </c>
      <c r="D125" s="120" t="s">
        <v>9</v>
      </c>
      <c r="E125" s="175" t="s">
        <v>272</v>
      </c>
      <c r="F125" s="176" t="s">
        <v>274</v>
      </c>
    </row>
    <row r="126" spans="1:6" s="6" customFormat="1" ht="42" customHeight="1">
      <c r="A126" s="98" t="s">
        <v>177</v>
      </c>
      <c r="B126" s="121">
        <v>11</v>
      </c>
      <c r="C126" s="122">
        <v>4.5</v>
      </c>
      <c r="D126" s="38" t="s">
        <v>6</v>
      </c>
      <c r="E126" s="177" t="s">
        <v>179</v>
      </c>
      <c r="F126" s="178" t="s">
        <v>182</v>
      </c>
    </row>
    <row r="127" spans="1:6" s="6" customFormat="1" ht="42" customHeight="1">
      <c r="A127" s="98" t="s">
        <v>178</v>
      </c>
      <c r="B127" s="121">
        <v>17</v>
      </c>
      <c r="C127" s="122">
        <v>8</v>
      </c>
      <c r="D127" s="123" t="s">
        <v>6</v>
      </c>
      <c r="E127" s="177" t="s">
        <v>180</v>
      </c>
      <c r="F127" s="178" t="s">
        <v>181</v>
      </c>
    </row>
    <row r="128" spans="1:6" s="3" customFormat="1" ht="42" customHeight="1">
      <c r="A128" s="18" t="s">
        <v>140</v>
      </c>
      <c r="B128" s="50">
        <v>11</v>
      </c>
      <c r="C128" s="51">
        <v>4.5</v>
      </c>
      <c r="D128" s="38" t="s">
        <v>9</v>
      </c>
      <c r="E128" s="157" t="s">
        <v>201</v>
      </c>
      <c r="F128" s="158" t="s">
        <v>202</v>
      </c>
    </row>
    <row r="129" spans="1:6" s="3" customFormat="1" ht="42" customHeight="1">
      <c r="A129" s="35" t="s">
        <v>141</v>
      </c>
      <c r="B129" s="50">
        <v>13</v>
      </c>
      <c r="C129" s="51">
        <v>5</v>
      </c>
      <c r="D129" s="38" t="s">
        <v>9</v>
      </c>
      <c r="E129" s="157" t="s">
        <v>203</v>
      </c>
      <c r="F129" s="158" t="s">
        <v>204</v>
      </c>
    </row>
    <row r="130" spans="1:6" s="3" customFormat="1" ht="42" customHeight="1">
      <c r="A130" s="35" t="s">
        <v>142</v>
      </c>
      <c r="B130" s="50">
        <v>12</v>
      </c>
      <c r="C130" s="51">
        <v>4.5999999999999996</v>
      </c>
      <c r="D130" s="38" t="s">
        <v>9</v>
      </c>
      <c r="E130" s="157" t="s">
        <v>205</v>
      </c>
      <c r="F130" s="158" t="s">
        <v>206</v>
      </c>
    </row>
    <row r="131" spans="1:6" s="3" customFormat="1" ht="42" customHeight="1">
      <c r="A131" s="35" t="s">
        <v>143</v>
      </c>
      <c r="B131" s="50">
        <v>12</v>
      </c>
      <c r="C131" s="51">
        <v>4.9000000000000004</v>
      </c>
      <c r="D131" s="38" t="s">
        <v>9</v>
      </c>
      <c r="E131" s="157" t="s">
        <v>207</v>
      </c>
      <c r="F131" s="158" t="s">
        <v>208</v>
      </c>
    </row>
    <row r="132" spans="1:6" s="3" customFormat="1" ht="42" customHeight="1">
      <c r="A132" s="35" t="s">
        <v>144</v>
      </c>
      <c r="B132" s="50">
        <v>11</v>
      </c>
      <c r="C132" s="51">
        <v>4.5</v>
      </c>
      <c r="D132" s="38" t="s">
        <v>9</v>
      </c>
      <c r="E132" s="157" t="s">
        <v>209</v>
      </c>
      <c r="F132" s="158" t="s">
        <v>210</v>
      </c>
    </row>
    <row r="133" spans="1:6" s="3" customFormat="1" ht="42" customHeight="1">
      <c r="A133" s="35" t="s">
        <v>137</v>
      </c>
      <c r="B133" s="50">
        <v>12</v>
      </c>
      <c r="C133" s="51">
        <v>4.9000000000000004</v>
      </c>
      <c r="D133" s="38" t="s">
        <v>9</v>
      </c>
      <c r="E133" s="157" t="s">
        <v>211</v>
      </c>
      <c r="F133" s="158" t="s">
        <v>212</v>
      </c>
    </row>
    <row r="134" spans="1:6" s="3" customFormat="1" ht="42" customHeight="1">
      <c r="A134" s="35" t="s">
        <v>146</v>
      </c>
      <c r="B134" s="50">
        <v>11</v>
      </c>
      <c r="C134" s="51">
        <v>4.2</v>
      </c>
      <c r="D134" s="38" t="s">
        <v>9</v>
      </c>
      <c r="E134" s="157" t="s">
        <v>213</v>
      </c>
      <c r="F134" s="158" t="s">
        <v>214</v>
      </c>
    </row>
    <row r="135" spans="1:6" s="3" customFormat="1" ht="42" customHeight="1">
      <c r="A135" s="35" t="s">
        <v>147</v>
      </c>
      <c r="B135" s="50">
        <v>12</v>
      </c>
      <c r="C135" s="51">
        <v>4.9000000000000004</v>
      </c>
      <c r="D135" s="38" t="s">
        <v>9</v>
      </c>
      <c r="E135" s="157" t="s">
        <v>215</v>
      </c>
      <c r="F135" s="158" t="s">
        <v>216</v>
      </c>
    </row>
    <row r="136" spans="1:6" s="3" customFormat="1" ht="42" customHeight="1">
      <c r="A136" s="35" t="s">
        <v>148</v>
      </c>
      <c r="B136" s="50">
        <v>11</v>
      </c>
      <c r="C136" s="51">
        <v>4.5</v>
      </c>
      <c r="D136" s="38" t="s">
        <v>9</v>
      </c>
      <c r="E136" s="157" t="s">
        <v>217</v>
      </c>
      <c r="F136" s="158" t="s">
        <v>218</v>
      </c>
    </row>
    <row r="137" spans="1:6" s="3" customFormat="1" ht="42" customHeight="1" thickBot="1">
      <c r="A137" s="35" t="s">
        <v>149</v>
      </c>
      <c r="B137" s="50">
        <v>12</v>
      </c>
      <c r="C137" s="51">
        <v>4.8</v>
      </c>
      <c r="D137" s="38" t="s">
        <v>9</v>
      </c>
      <c r="E137" s="157" t="s">
        <v>219</v>
      </c>
      <c r="F137" s="158" t="s">
        <v>220</v>
      </c>
    </row>
    <row r="138" spans="1:6" s="3" customFormat="1" ht="42" customHeight="1" thickBot="1">
      <c r="A138" s="67" t="s">
        <v>74</v>
      </c>
      <c r="B138" s="114" t="s">
        <v>1</v>
      </c>
      <c r="C138" s="115" t="s">
        <v>2</v>
      </c>
      <c r="D138" s="115" t="s">
        <v>4</v>
      </c>
      <c r="E138" s="115" t="s">
        <v>0</v>
      </c>
      <c r="F138" s="116" t="s">
        <v>15</v>
      </c>
    </row>
    <row r="139" spans="1:6" s="3" customFormat="1" ht="42" customHeight="1">
      <c r="A139" s="35" t="s">
        <v>152</v>
      </c>
      <c r="B139" s="50">
        <v>12</v>
      </c>
      <c r="C139" s="51">
        <v>4.5999999999999996</v>
      </c>
      <c r="D139" s="38" t="s">
        <v>6</v>
      </c>
      <c r="E139" s="43">
        <v>39.24</v>
      </c>
      <c r="F139" s="39">
        <f t="shared" ref="F139:F142" si="12">E139*20</f>
        <v>784.80000000000007</v>
      </c>
    </row>
    <row r="140" spans="1:6" s="3" customFormat="1" ht="42" customHeight="1">
      <c r="A140" s="35" t="s">
        <v>76</v>
      </c>
      <c r="B140" s="50">
        <v>12</v>
      </c>
      <c r="C140" s="51">
        <v>4.9000000000000004</v>
      </c>
      <c r="D140" s="38" t="s">
        <v>6</v>
      </c>
      <c r="E140" s="43">
        <v>38.46</v>
      </c>
      <c r="F140" s="39">
        <f t="shared" si="12"/>
        <v>769.2</v>
      </c>
    </row>
    <row r="141" spans="1:6" s="3" customFormat="1" ht="42" customHeight="1">
      <c r="A141" s="35" t="s">
        <v>75</v>
      </c>
      <c r="B141" s="50">
        <v>11</v>
      </c>
      <c r="C141" s="51">
        <v>4.5</v>
      </c>
      <c r="D141" s="38" t="s">
        <v>6</v>
      </c>
      <c r="E141" s="43">
        <v>36.96</v>
      </c>
      <c r="F141" s="39">
        <f t="shared" si="12"/>
        <v>739.2</v>
      </c>
    </row>
    <row r="142" spans="1:6" s="3" customFormat="1" ht="42" customHeight="1">
      <c r="A142" s="35" t="s">
        <v>77</v>
      </c>
      <c r="B142" s="50">
        <v>13</v>
      </c>
      <c r="C142" s="51">
        <v>5</v>
      </c>
      <c r="D142" s="38" t="s">
        <v>6</v>
      </c>
      <c r="E142" s="43">
        <v>44.64</v>
      </c>
      <c r="F142" s="39">
        <f t="shared" si="12"/>
        <v>892.8</v>
      </c>
    </row>
    <row r="143" spans="1:6" s="3" customFormat="1" ht="42" customHeight="1" thickBot="1">
      <c r="A143" s="35" t="s">
        <v>223</v>
      </c>
      <c r="B143" s="124">
        <v>13</v>
      </c>
      <c r="C143" s="95">
        <v>5</v>
      </c>
      <c r="D143" s="38" t="s">
        <v>6</v>
      </c>
      <c r="E143" s="97">
        <v>43</v>
      </c>
      <c r="F143" s="125">
        <f>E143*12</f>
        <v>516</v>
      </c>
    </row>
    <row r="144" spans="1:6" s="3" customFormat="1" ht="42" customHeight="1" thickBot="1">
      <c r="A144" s="67" t="s">
        <v>39</v>
      </c>
      <c r="B144" s="114" t="s">
        <v>1</v>
      </c>
      <c r="C144" s="115" t="s">
        <v>2</v>
      </c>
      <c r="D144" s="115" t="s">
        <v>4</v>
      </c>
      <c r="E144" s="115" t="s">
        <v>0</v>
      </c>
      <c r="F144" s="116" t="s">
        <v>15</v>
      </c>
    </row>
    <row r="145" spans="1:6" s="3" customFormat="1" ht="42" customHeight="1">
      <c r="A145" s="35" t="s">
        <v>79</v>
      </c>
      <c r="B145" s="50">
        <v>11</v>
      </c>
      <c r="C145" s="51">
        <v>4.5</v>
      </c>
      <c r="D145" s="38" t="s">
        <v>78</v>
      </c>
      <c r="E145" s="43">
        <v>100</v>
      </c>
      <c r="F145" s="39">
        <f>E145*4</f>
        <v>400</v>
      </c>
    </row>
    <row r="146" spans="1:6" s="3" customFormat="1" ht="42" customHeight="1">
      <c r="A146" s="35" t="s">
        <v>80</v>
      </c>
      <c r="B146" s="50">
        <v>12</v>
      </c>
      <c r="C146" s="51">
        <v>4.9000000000000004</v>
      </c>
      <c r="D146" s="38" t="s">
        <v>78</v>
      </c>
      <c r="E146" s="43">
        <v>95.4</v>
      </c>
      <c r="F146" s="39">
        <f t="shared" ref="F146:F149" si="13">E146*4</f>
        <v>381.6</v>
      </c>
    </row>
    <row r="147" spans="1:6" s="3" customFormat="1" ht="42" customHeight="1">
      <c r="A147" s="35" t="s">
        <v>81</v>
      </c>
      <c r="B147" s="50">
        <v>12</v>
      </c>
      <c r="C147" s="51">
        <v>4.9000000000000004</v>
      </c>
      <c r="D147" s="38" t="s">
        <v>78</v>
      </c>
      <c r="E147" s="43">
        <v>103.86</v>
      </c>
      <c r="F147" s="39">
        <f t="shared" si="13"/>
        <v>415.44</v>
      </c>
    </row>
    <row r="148" spans="1:6" s="3" customFormat="1" ht="42" customHeight="1">
      <c r="A148" s="35" t="s">
        <v>82</v>
      </c>
      <c r="B148" s="50">
        <v>12</v>
      </c>
      <c r="C148" s="51">
        <v>4.9000000000000004</v>
      </c>
      <c r="D148" s="38" t="s">
        <v>78</v>
      </c>
      <c r="E148" s="43">
        <v>110.1</v>
      </c>
      <c r="F148" s="39">
        <f t="shared" si="13"/>
        <v>440.4</v>
      </c>
    </row>
    <row r="149" spans="1:6" s="3" customFormat="1" ht="42" customHeight="1" thickBot="1">
      <c r="A149" s="35" t="s">
        <v>83</v>
      </c>
      <c r="B149" s="50">
        <v>12</v>
      </c>
      <c r="C149" s="51">
        <v>4.9000000000000004</v>
      </c>
      <c r="D149" s="38" t="s">
        <v>78</v>
      </c>
      <c r="E149" s="43">
        <v>109.98</v>
      </c>
      <c r="F149" s="39">
        <f t="shared" si="13"/>
        <v>439.92</v>
      </c>
    </row>
    <row r="150" spans="1:6" s="1" customFormat="1" ht="42" customHeight="1" thickBot="1">
      <c r="A150" s="185" t="s">
        <v>167</v>
      </c>
      <c r="B150" s="186"/>
      <c r="C150" s="186"/>
      <c r="D150" s="186"/>
      <c r="E150" s="186"/>
      <c r="F150" s="187"/>
    </row>
    <row r="151" spans="1:6" s="3" customFormat="1" ht="42" customHeight="1" thickBot="1">
      <c r="A151" s="78" t="s">
        <v>168</v>
      </c>
      <c r="B151" s="79" t="s">
        <v>1</v>
      </c>
      <c r="C151" s="79" t="s">
        <v>2</v>
      </c>
      <c r="D151" s="79" t="s">
        <v>3</v>
      </c>
      <c r="E151" s="80" t="s">
        <v>0</v>
      </c>
      <c r="F151" s="79" t="s">
        <v>14</v>
      </c>
    </row>
    <row r="152" spans="1:6" s="3" customFormat="1" ht="42" customHeight="1" thickBot="1">
      <c r="A152" s="44" t="s">
        <v>175</v>
      </c>
      <c r="B152" s="45">
        <v>11</v>
      </c>
      <c r="C152" s="46">
        <v>4.5</v>
      </c>
      <c r="D152" s="38" t="s">
        <v>78</v>
      </c>
      <c r="E152" s="48" t="s">
        <v>239</v>
      </c>
      <c r="F152" s="49" t="s">
        <v>240</v>
      </c>
    </row>
    <row r="153" spans="1:6" s="3" customFormat="1" ht="42" customHeight="1" thickBot="1">
      <c r="A153" s="126" t="s">
        <v>62</v>
      </c>
      <c r="B153" s="127" t="s">
        <v>1</v>
      </c>
      <c r="C153" s="128" t="s">
        <v>2</v>
      </c>
      <c r="D153" s="128" t="s">
        <v>4</v>
      </c>
      <c r="E153" s="128" t="s">
        <v>0</v>
      </c>
      <c r="F153" s="129" t="s">
        <v>15</v>
      </c>
    </row>
    <row r="154" spans="1:6" s="3" customFormat="1" ht="42" customHeight="1">
      <c r="A154" s="44" t="s">
        <v>171</v>
      </c>
      <c r="B154" s="45">
        <v>11</v>
      </c>
      <c r="C154" s="46">
        <v>4.5</v>
      </c>
      <c r="D154" s="47" t="s">
        <v>10</v>
      </c>
      <c r="E154" s="155" t="s">
        <v>241</v>
      </c>
      <c r="F154" s="156" t="s">
        <v>243</v>
      </c>
    </row>
    <row r="155" spans="1:6" s="3" customFormat="1" ht="42" customHeight="1">
      <c r="A155" s="35" t="s">
        <v>172</v>
      </c>
      <c r="B155" s="50">
        <v>11</v>
      </c>
      <c r="C155" s="51">
        <v>4.7</v>
      </c>
      <c r="D155" s="38" t="s">
        <v>10</v>
      </c>
      <c r="E155" s="157" t="s">
        <v>242</v>
      </c>
      <c r="F155" s="158" t="s">
        <v>221</v>
      </c>
    </row>
    <row r="156" spans="1:6" s="3" customFormat="1" ht="42" customHeight="1">
      <c r="A156" s="35" t="s">
        <v>173</v>
      </c>
      <c r="B156" s="50">
        <v>14</v>
      </c>
      <c r="C156" s="51">
        <v>6.5</v>
      </c>
      <c r="D156" s="38" t="s">
        <v>10</v>
      </c>
      <c r="E156" s="157" t="s">
        <v>244</v>
      </c>
      <c r="F156" s="158" t="s">
        <v>222</v>
      </c>
    </row>
    <row r="157" spans="1:6" s="3" customFormat="1" ht="42" customHeight="1" thickBot="1">
      <c r="A157" s="22" t="s">
        <v>174</v>
      </c>
      <c r="B157" s="23">
        <v>11</v>
      </c>
      <c r="C157" s="24">
        <v>4.7</v>
      </c>
      <c r="D157" s="25" t="s">
        <v>10</v>
      </c>
      <c r="E157" s="159" t="s">
        <v>242</v>
      </c>
      <c r="F157" s="160" t="s">
        <v>243</v>
      </c>
    </row>
    <row r="158" spans="1:6" s="1" customFormat="1" ht="42" customHeight="1" thickBot="1">
      <c r="A158" s="182" t="s">
        <v>33</v>
      </c>
      <c r="B158" s="183"/>
      <c r="C158" s="183"/>
      <c r="D158" s="183"/>
      <c r="E158" s="183"/>
      <c r="F158" s="184"/>
    </row>
    <row r="159" spans="1:6" s="3" customFormat="1" ht="42" customHeight="1" thickBot="1">
      <c r="A159" s="78" t="s">
        <v>40</v>
      </c>
      <c r="B159" s="79" t="s">
        <v>1</v>
      </c>
      <c r="C159" s="79" t="s">
        <v>2</v>
      </c>
      <c r="D159" s="79" t="s">
        <v>3</v>
      </c>
      <c r="E159" s="80" t="s">
        <v>0</v>
      </c>
      <c r="F159" s="79" t="s">
        <v>38</v>
      </c>
    </row>
    <row r="160" spans="1:6" s="3" customFormat="1" ht="42" customHeight="1">
      <c r="A160" s="35" t="s">
        <v>36</v>
      </c>
      <c r="B160" s="50">
        <v>13</v>
      </c>
      <c r="C160" s="51">
        <v>4.7</v>
      </c>
      <c r="D160" s="38" t="s">
        <v>18</v>
      </c>
      <c r="E160" s="43">
        <v>60</v>
      </c>
      <c r="F160" s="39">
        <f>E160*50</f>
        <v>3000</v>
      </c>
    </row>
    <row r="161" spans="1:6" s="3" customFormat="1" ht="42" customHeight="1" thickBot="1">
      <c r="A161" s="35" t="s">
        <v>37</v>
      </c>
      <c r="B161" s="50">
        <v>11</v>
      </c>
      <c r="C161" s="51">
        <v>4</v>
      </c>
      <c r="D161" s="38" t="s">
        <v>18</v>
      </c>
      <c r="E161" s="43">
        <v>60</v>
      </c>
      <c r="F161" s="39">
        <f>E161*50</f>
        <v>3000</v>
      </c>
    </row>
    <row r="162" spans="1:6" s="1" customFormat="1" ht="42" customHeight="1" thickBot="1">
      <c r="A162" s="185" t="s">
        <v>59</v>
      </c>
      <c r="B162" s="186"/>
      <c r="C162" s="186"/>
      <c r="D162" s="186"/>
      <c r="E162" s="186"/>
      <c r="F162" s="187"/>
    </row>
    <row r="163" spans="1:6" s="3" customFormat="1" ht="42" customHeight="1" thickBot="1">
      <c r="A163" s="42" t="s">
        <v>21</v>
      </c>
      <c r="B163" s="111"/>
      <c r="C163" s="112"/>
      <c r="D163" s="112"/>
      <c r="E163" s="112"/>
      <c r="F163" s="113"/>
    </row>
    <row r="164" spans="1:6" s="3" customFormat="1" ht="42" customHeight="1" thickBot="1">
      <c r="A164" s="29" t="s">
        <v>39</v>
      </c>
      <c r="B164" s="130"/>
      <c r="C164" s="31" t="s">
        <v>2</v>
      </c>
      <c r="D164" s="31" t="s">
        <v>3</v>
      </c>
      <c r="E164" s="31" t="s">
        <v>0</v>
      </c>
      <c r="F164" s="32" t="s">
        <v>60</v>
      </c>
    </row>
    <row r="165" spans="1:6" s="3" customFormat="1" ht="42" customHeight="1">
      <c r="A165" s="35" t="s">
        <v>55</v>
      </c>
      <c r="B165" s="33"/>
      <c r="C165" s="51">
        <v>5.5</v>
      </c>
      <c r="D165" s="38" t="s">
        <v>61</v>
      </c>
      <c r="E165" s="43">
        <v>134.91</v>
      </c>
      <c r="F165" s="39">
        <f t="shared" ref="F165:F167" si="14">E165*20</f>
        <v>2698.2</v>
      </c>
    </row>
    <row r="166" spans="1:6" s="3" customFormat="1" ht="42" customHeight="1">
      <c r="A166" s="35" t="s">
        <v>57</v>
      </c>
      <c r="B166" s="33"/>
      <c r="C166" s="51">
        <v>5.5</v>
      </c>
      <c r="D166" s="38" t="s">
        <v>20</v>
      </c>
      <c r="E166" s="43">
        <v>134.91</v>
      </c>
      <c r="F166" s="39">
        <f t="shared" si="14"/>
        <v>2698.2</v>
      </c>
    </row>
    <row r="167" spans="1:6" s="3" customFormat="1" ht="42" customHeight="1" thickBot="1">
      <c r="A167" s="35" t="s">
        <v>58</v>
      </c>
      <c r="B167" s="33"/>
      <c r="C167" s="51">
        <v>5.5</v>
      </c>
      <c r="D167" s="38" t="s">
        <v>20</v>
      </c>
      <c r="E167" s="43">
        <v>134.91</v>
      </c>
      <c r="F167" s="39">
        <f t="shared" si="14"/>
        <v>2698.2</v>
      </c>
    </row>
    <row r="168" spans="1:6" s="3" customFormat="1" ht="42" customHeight="1" thickBot="1">
      <c r="A168" s="188" t="s">
        <v>22</v>
      </c>
      <c r="B168" s="189"/>
      <c r="C168" s="189"/>
      <c r="D168" s="189"/>
      <c r="E168" s="189"/>
      <c r="F168" s="190"/>
    </row>
    <row r="169" spans="1:6" s="3" customFormat="1" ht="42" customHeight="1" thickBot="1">
      <c r="A169" s="29" t="s">
        <v>62</v>
      </c>
      <c r="B169" s="130"/>
      <c r="C169" s="31" t="s">
        <v>2</v>
      </c>
      <c r="D169" s="31" t="s">
        <v>3</v>
      </c>
      <c r="E169" s="31" t="s">
        <v>0</v>
      </c>
      <c r="F169" s="32" t="s">
        <v>63</v>
      </c>
    </row>
    <row r="170" spans="1:6" s="3" customFormat="1" ht="42" customHeight="1">
      <c r="A170" s="18" t="s">
        <v>54</v>
      </c>
      <c r="B170" s="33"/>
      <c r="C170" s="14">
        <v>5.5</v>
      </c>
      <c r="D170" s="15" t="s">
        <v>20</v>
      </c>
      <c r="E170" s="21">
        <v>73.5</v>
      </c>
      <c r="F170" s="20">
        <f>E170*20</f>
        <v>1470</v>
      </c>
    </row>
    <row r="171" spans="1:6" s="3" customFormat="1" ht="42" customHeight="1">
      <c r="A171" s="35" t="s">
        <v>55</v>
      </c>
      <c r="B171" s="33"/>
      <c r="C171" s="51">
        <v>5.5</v>
      </c>
      <c r="D171" s="38" t="s">
        <v>61</v>
      </c>
      <c r="E171" s="43">
        <v>73.5</v>
      </c>
      <c r="F171" s="39">
        <f t="shared" ref="F171:F173" si="15">E171*20</f>
        <v>1470</v>
      </c>
    </row>
    <row r="172" spans="1:6" s="3" customFormat="1" ht="42" customHeight="1">
      <c r="A172" s="35" t="s">
        <v>56</v>
      </c>
      <c r="B172" s="33"/>
      <c r="C172" s="51">
        <v>5.5</v>
      </c>
      <c r="D172" s="38" t="s">
        <v>20</v>
      </c>
      <c r="E172" s="43">
        <v>73.5</v>
      </c>
      <c r="F172" s="39">
        <f t="shared" si="15"/>
        <v>1470</v>
      </c>
    </row>
    <row r="173" spans="1:6" s="3" customFormat="1" ht="42" customHeight="1">
      <c r="A173" s="35" t="s">
        <v>57</v>
      </c>
      <c r="B173" s="33"/>
      <c r="C173" s="51">
        <v>5.5</v>
      </c>
      <c r="D173" s="38" t="s">
        <v>20</v>
      </c>
      <c r="E173" s="43">
        <v>73.5</v>
      </c>
      <c r="F173" s="39">
        <f t="shared" si="15"/>
        <v>1470</v>
      </c>
    </row>
    <row r="174" spans="1:6" s="3" customFormat="1" ht="42" customHeight="1" thickBot="1">
      <c r="A174" s="35" t="s">
        <v>58</v>
      </c>
      <c r="B174" s="33"/>
      <c r="C174" s="51">
        <v>5.5</v>
      </c>
      <c r="D174" s="38" t="s">
        <v>20</v>
      </c>
      <c r="E174" s="43">
        <v>73.5</v>
      </c>
      <c r="F174" s="39">
        <f>E174*20</f>
        <v>1470</v>
      </c>
    </row>
    <row r="175" spans="1:6" s="3" customFormat="1" ht="42" customHeight="1" thickBot="1">
      <c r="A175" s="131" t="s">
        <v>22</v>
      </c>
      <c r="B175" s="132" t="s">
        <v>1</v>
      </c>
      <c r="C175" s="133" t="s">
        <v>2</v>
      </c>
      <c r="D175" s="133" t="s">
        <v>3</v>
      </c>
      <c r="E175" s="133" t="s">
        <v>0</v>
      </c>
      <c r="F175" s="134" t="s">
        <v>85</v>
      </c>
    </row>
    <row r="176" spans="1:6" s="3" customFormat="1" ht="42" customHeight="1">
      <c r="A176" s="18" t="s">
        <v>65</v>
      </c>
      <c r="B176" s="13">
        <v>12</v>
      </c>
      <c r="C176" s="14">
        <v>4.0999999999999996</v>
      </c>
      <c r="D176" s="15" t="s">
        <v>9</v>
      </c>
      <c r="E176" s="21">
        <v>59.08</v>
      </c>
      <c r="F176" s="20">
        <f t="shared" ref="F176:F183" si="16">E176*12</f>
        <v>708.96</v>
      </c>
    </row>
    <row r="177" spans="1:6" s="3" customFormat="1" ht="42" customHeight="1">
      <c r="A177" s="35" t="s">
        <v>66</v>
      </c>
      <c r="B177" s="50">
        <v>10</v>
      </c>
      <c r="C177" s="51">
        <v>4</v>
      </c>
      <c r="D177" s="38" t="s">
        <v>9</v>
      </c>
      <c r="E177" s="43">
        <v>60.41</v>
      </c>
      <c r="F177" s="39">
        <f t="shared" si="16"/>
        <v>724.92</v>
      </c>
    </row>
    <row r="178" spans="1:6" s="3" customFormat="1" ht="42" customHeight="1">
      <c r="A178" s="35" t="s">
        <v>67</v>
      </c>
      <c r="B178" s="50">
        <v>12</v>
      </c>
      <c r="C178" s="51">
        <v>4.9000000000000004</v>
      </c>
      <c r="D178" s="38" t="s">
        <v>9</v>
      </c>
      <c r="E178" s="43">
        <v>58.16</v>
      </c>
      <c r="F178" s="39">
        <f t="shared" si="16"/>
        <v>697.92</v>
      </c>
    </row>
    <row r="179" spans="1:6" s="3" customFormat="1" ht="42" customHeight="1">
      <c r="A179" s="35" t="s">
        <v>86</v>
      </c>
      <c r="B179" s="50">
        <v>11</v>
      </c>
      <c r="C179" s="51">
        <v>4.2</v>
      </c>
      <c r="D179" s="38" t="s">
        <v>9</v>
      </c>
      <c r="E179" s="43">
        <v>57.9</v>
      </c>
      <c r="F179" s="39">
        <f t="shared" si="16"/>
        <v>694.8</v>
      </c>
    </row>
    <row r="180" spans="1:6" s="3" customFormat="1" ht="42" customHeight="1">
      <c r="A180" s="35" t="s">
        <v>68</v>
      </c>
      <c r="B180" s="50">
        <v>12</v>
      </c>
      <c r="C180" s="51">
        <v>4.8</v>
      </c>
      <c r="D180" s="38" t="s">
        <v>9</v>
      </c>
      <c r="E180" s="43">
        <v>57.4</v>
      </c>
      <c r="F180" s="39">
        <f t="shared" si="16"/>
        <v>688.8</v>
      </c>
    </row>
    <row r="181" spans="1:6" s="3" customFormat="1" ht="42" customHeight="1">
      <c r="A181" s="35" t="s">
        <v>69</v>
      </c>
      <c r="B181" s="50">
        <v>11</v>
      </c>
      <c r="C181" s="51">
        <v>4</v>
      </c>
      <c r="D181" s="38" t="s">
        <v>9</v>
      </c>
      <c r="E181" s="43">
        <v>60.08</v>
      </c>
      <c r="F181" s="39">
        <f t="shared" si="16"/>
        <v>720.96</v>
      </c>
    </row>
    <row r="182" spans="1:6" s="3" customFormat="1" ht="42" customHeight="1">
      <c r="A182" s="35" t="s">
        <v>70</v>
      </c>
      <c r="B182" s="50">
        <v>11</v>
      </c>
      <c r="C182" s="51">
        <v>4</v>
      </c>
      <c r="D182" s="38" t="s">
        <v>9</v>
      </c>
      <c r="E182" s="43">
        <v>60.5</v>
      </c>
      <c r="F182" s="39">
        <f t="shared" si="16"/>
        <v>726</v>
      </c>
    </row>
    <row r="183" spans="1:6" s="3" customFormat="1" ht="42" customHeight="1" thickBot="1">
      <c r="A183" s="35" t="s">
        <v>64</v>
      </c>
      <c r="B183" s="50">
        <v>12</v>
      </c>
      <c r="C183" s="51">
        <v>4.9000000000000004</v>
      </c>
      <c r="D183" s="38" t="s">
        <v>9</v>
      </c>
      <c r="E183" s="43">
        <v>72.16</v>
      </c>
      <c r="F183" s="39">
        <f t="shared" si="16"/>
        <v>865.92</v>
      </c>
    </row>
    <row r="184" spans="1:6" s="3" customFormat="1" ht="42" customHeight="1" thickBot="1">
      <c r="A184" s="131" t="s">
        <v>21</v>
      </c>
      <c r="B184" s="132" t="s">
        <v>1</v>
      </c>
      <c r="C184" s="133" t="s">
        <v>2</v>
      </c>
      <c r="D184" s="133" t="s">
        <v>3</v>
      </c>
      <c r="E184" s="133" t="s">
        <v>0</v>
      </c>
      <c r="F184" s="134" t="s">
        <v>85</v>
      </c>
    </row>
    <row r="185" spans="1:6" s="3" customFormat="1" ht="42" customHeight="1">
      <c r="A185" s="18" t="s">
        <v>161</v>
      </c>
      <c r="B185" s="13">
        <v>12</v>
      </c>
      <c r="C185" s="14">
        <v>5</v>
      </c>
      <c r="D185" s="15" t="s">
        <v>9</v>
      </c>
      <c r="E185" s="21">
        <v>114.1</v>
      </c>
      <c r="F185" s="21">
        <v>3423</v>
      </c>
    </row>
    <row r="186" spans="1:6" s="3" customFormat="1" ht="42" customHeight="1">
      <c r="A186" s="169" t="s">
        <v>162</v>
      </c>
      <c r="B186" s="76">
        <v>12</v>
      </c>
      <c r="C186" s="65">
        <v>4.0999999999999996</v>
      </c>
      <c r="D186" s="64" t="s">
        <v>9</v>
      </c>
      <c r="E186" s="66">
        <v>117.6</v>
      </c>
      <c r="F186" s="66">
        <v>3527</v>
      </c>
    </row>
    <row r="187" spans="1:6" s="1" customFormat="1" ht="42" customHeight="1" thickBot="1">
      <c r="A187" s="182" t="s">
        <v>24</v>
      </c>
      <c r="B187" s="183"/>
      <c r="C187" s="183"/>
      <c r="D187" s="183"/>
      <c r="E187" s="183"/>
      <c r="F187" s="184" t="s">
        <v>15</v>
      </c>
    </row>
    <row r="188" spans="1:6" s="3" customFormat="1" ht="42" customHeight="1">
      <c r="A188" s="44" t="s">
        <v>25</v>
      </c>
      <c r="B188" s="135"/>
      <c r="C188" s="136"/>
      <c r="D188" s="136"/>
      <c r="E188" s="99">
        <v>65</v>
      </c>
      <c r="F188" s="100">
        <f>E188*6</f>
        <v>390</v>
      </c>
    </row>
    <row r="189" spans="1:6" s="3" customFormat="1" ht="42" customHeight="1">
      <c r="A189" s="35" t="s">
        <v>26</v>
      </c>
      <c r="B189" s="36"/>
      <c r="C189" s="37"/>
      <c r="D189" s="37"/>
      <c r="E189" s="83">
        <v>8.4</v>
      </c>
      <c r="F189" s="101">
        <f>E189*130</f>
        <v>1092</v>
      </c>
    </row>
    <row r="190" spans="1:6" s="3" customFormat="1" ht="42" customHeight="1">
      <c r="A190" s="35" t="s">
        <v>27</v>
      </c>
      <c r="B190" s="36"/>
      <c r="C190" s="37"/>
      <c r="D190" s="37"/>
      <c r="E190" s="83">
        <v>8.6</v>
      </c>
      <c r="F190" s="101">
        <f>E190*70</f>
        <v>602</v>
      </c>
    </row>
    <row r="191" spans="1:6" s="3" customFormat="1" ht="42" customHeight="1">
      <c r="A191" s="35" t="s">
        <v>28</v>
      </c>
      <c r="B191" s="36"/>
      <c r="C191" s="37"/>
      <c r="D191" s="37"/>
      <c r="E191" s="83">
        <v>9.4</v>
      </c>
      <c r="F191" s="101">
        <f>E191*50</f>
        <v>470</v>
      </c>
    </row>
    <row r="192" spans="1:6" s="3" customFormat="1" ht="42" customHeight="1">
      <c r="A192" s="35" t="s">
        <v>29</v>
      </c>
      <c r="B192" s="36"/>
      <c r="C192" s="37"/>
      <c r="D192" s="37"/>
      <c r="E192" s="83">
        <v>9.6</v>
      </c>
      <c r="F192" s="101">
        <f>E192*45</f>
        <v>432</v>
      </c>
    </row>
    <row r="193" spans="1:6" s="3" customFormat="1" ht="42" customHeight="1" thickBot="1">
      <c r="A193" s="22" t="s">
        <v>30</v>
      </c>
      <c r="B193" s="40"/>
      <c r="C193" s="41"/>
      <c r="D193" s="41"/>
      <c r="E193" s="103">
        <v>1500</v>
      </c>
      <c r="F193" s="104"/>
    </row>
  </sheetData>
  <mergeCells count="20">
    <mergeCell ref="A81:F81"/>
    <mergeCell ref="B61:F61"/>
    <mergeCell ref="B73:F73"/>
    <mergeCell ref="A1:F1"/>
    <mergeCell ref="A2:F2"/>
    <mergeCell ref="A3:F3"/>
    <mergeCell ref="B4:F4"/>
    <mergeCell ref="B19:F19"/>
    <mergeCell ref="B25:F25"/>
    <mergeCell ref="B33:F33"/>
    <mergeCell ref="B60:D60"/>
    <mergeCell ref="B69:F69"/>
    <mergeCell ref="B121:F121"/>
    <mergeCell ref="A187:F187"/>
    <mergeCell ref="A89:F89"/>
    <mergeCell ref="A113:F113"/>
    <mergeCell ref="A158:F158"/>
    <mergeCell ref="A162:F162"/>
    <mergeCell ref="A168:F168"/>
    <mergeCell ref="A150:F150"/>
  </mergeCells>
  <pageMargins left="0.47244094488188981" right="0" top="0" bottom="0" header="0" footer="0"/>
  <pageSetup paperSize="9" scale="17" fitToHeight="500" orientation="portrait" r:id="rId1"/>
  <headerFooter>
    <oddFooter>&amp;C`</oddFooter>
  </headerFooter>
  <rowBreaks count="1" manualBreakCount="1">
    <brk id="11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База </vt:lpstr>
      <vt:lpstr>'База 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Пользователь Windows</cp:lastModifiedBy>
  <cp:lastPrinted>2021-06-08T05:36:26Z</cp:lastPrinted>
  <dcterms:created xsi:type="dcterms:W3CDTF">2015-02-04T05:55:20Z</dcterms:created>
  <dcterms:modified xsi:type="dcterms:W3CDTF">2021-06-11T06:45:19Z</dcterms:modified>
</cp:coreProperties>
</file>