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6" windowHeight="9132"/>
  </bookViews>
  <sheets>
    <sheet name="База " sheetId="99" r:id="rId1"/>
  </sheets>
  <definedNames>
    <definedName name="_xlnm.Print_Area" localSheetId="0">'База '!$A$1:$F$266</definedName>
  </definedNames>
  <calcPr calcId="125725" refMode="R1C1"/>
</workbook>
</file>

<file path=xl/calcChain.xml><?xml version="1.0" encoding="utf-8"?>
<calcChain xmlns="http://schemas.openxmlformats.org/spreadsheetml/2006/main">
  <c r="F251" i="99"/>
  <c r="F250"/>
  <c r="F249"/>
  <c r="F248"/>
  <c r="F247"/>
  <c r="F245"/>
  <c r="F244"/>
  <c r="F243"/>
  <c r="F242"/>
  <c r="F241"/>
  <c r="F240"/>
  <c r="F239"/>
  <c r="F236"/>
  <c r="F235"/>
  <c r="F232"/>
  <c r="F231"/>
  <c r="F229"/>
  <c r="F228"/>
  <c r="F225"/>
  <c r="F224"/>
  <c r="F223"/>
  <c r="F220"/>
  <c r="F217"/>
  <c r="F216"/>
  <c r="F215"/>
  <c r="F214"/>
  <c r="F213"/>
  <c r="F211"/>
  <c r="F210"/>
  <c r="F209"/>
  <c r="F208"/>
  <c r="F207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6"/>
  <c r="F185"/>
  <c r="F184"/>
  <c r="F183"/>
  <c r="F182"/>
  <c r="F181"/>
  <c r="F180"/>
  <c r="F177"/>
  <c r="F176"/>
  <c r="F175"/>
  <c r="F174"/>
  <c r="F173"/>
  <c r="F172"/>
  <c r="F171"/>
  <c r="F168"/>
  <c r="F167"/>
  <c r="F166"/>
  <c r="F165"/>
  <c r="F164"/>
  <c r="F163"/>
  <c r="F162"/>
  <c r="F161"/>
  <c r="F160"/>
  <c r="F159"/>
  <c r="F158"/>
  <c r="F157"/>
  <c r="F156"/>
  <c r="F155"/>
  <c r="F153"/>
  <c r="F152"/>
  <c r="F151"/>
  <c r="F150"/>
  <c r="F149"/>
  <c r="F148"/>
  <c r="F147"/>
  <c r="F146"/>
  <c r="F145"/>
  <c r="F142"/>
  <c r="F141"/>
  <c r="F140"/>
  <c r="F139"/>
  <c r="F138"/>
  <c r="F137"/>
  <c r="F136"/>
  <c r="F135"/>
  <c r="F134"/>
  <c r="F133"/>
  <c r="F132"/>
  <c r="F131"/>
  <c r="F130"/>
  <c r="F128"/>
  <c r="F127"/>
  <c r="F126"/>
  <c r="F125"/>
  <c r="F124"/>
  <c r="F123"/>
  <c r="F122"/>
  <c r="F121"/>
  <c r="F120"/>
  <c r="F117"/>
  <c r="F116"/>
  <c r="F115"/>
  <c r="F114"/>
  <c r="F113"/>
  <c r="F112"/>
  <c r="F111"/>
  <c r="F110"/>
  <c r="F109"/>
  <c r="F108"/>
  <c r="F107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4"/>
  <c r="F83"/>
  <c r="F82"/>
  <c r="F81"/>
  <c r="F80"/>
  <c r="F79"/>
  <c r="F78"/>
  <c r="F77"/>
  <c r="F75"/>
  <c r="F74"/>
  <c r="F73"/>
  <c r="F70"/>
  <c r="F69"/>
  <c r="F68"/>
  <c r="F67"/>
  <c r="F66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2"/>
  <c r="F41"/>
  <c r="F38"/>
  <c r="F37"/>
  <c r="F36"/>
  <c r="F35"/>
  <c r="F34"/>
  <c r="F33"/>
  <c r="F30"/>
  <c r="F29"/>
  <c r="F28"/>
  <c r="F27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<sst xmlns="http://schemas.openxmlformats.org/spreadsheetml/2006/main" count="555" uniqueCount="232">
  <si>
    <t>Наименование</t>
  </si>
  <si>
    <t xml:space="preserve">Цена </t>
  </si>
  <si>
    <t>Пл.</t>
  </si>
  <si>
    <t>Алк.</t>
  </si>
  <si>
    <t xml:space="preserve">Срок </t>
  </si>
  <si>
    <t>Срок</t>
  </si>
  <si>
    <t>60 сут.</t>
  </si>
  <si>
    <t>180 сут.</t>
  </si>
  <si>
    <t>Немецкое светлое н/ф (30л)</t>
  </si>
  <si>
    <t>Dunkel Berg темное (30л)</t>
  </si>
  <si>
    <t>Алтайский колос светлое (30л)</t>
  </si>
  <si>
    <t>Алтайский колос светлое  1/20 (0,5л)</t>
  </si>
  <si>
    <t>Андреич светлое  1/20 (0,5л)</t>
  </si>
  <si>
    <t>Немецкое светлое н/ф 1/20 (0,5л)</t>
  </si>
  <si>
    <t>Жигулевское 1/20 (0,5л)</t>
  </si>
  <si>
    <t>Чешское оригинальное 1/20 (0,5л)</t>
  </si>
  <si>
    <t>Свежий розлив 1/20 (0,5л)</t>
  </si>
  <si>
    <t>Лимонад  1/20 (0,5л)</t>
  </si>
  <si>
    <t>Алтай Хан светлое (30л)</t>
  </si>
  <si>
    <t>Немецкое темное (30л)</t>
  </si>
  <si>
    <t>Свежий розлив (30л)</t>
  </si>
  <si>
    <t>360 сут.</t>
  </si>
  <si>
    <t>120 сут.</t>
  </si>
  <si>
    <t>270 сут.</t>
  </si>
  <si>
    <t>270сут.</t>
  </si>
  <si>
    <t>90 сут.</t>
  </si>
  <si>
    <t>90сут.</t>
  </si>
  <si>
    <t>Цена ПЭТ 30л</t>
  </si>
  <si>
    <t>Цена за упаковку</t>
  </si>
  <si>
    <t>Вода  Алтай Аква б/г  1/12 (0,5)</t>
  </si>
  <si>
    <t>Вода Алтай Аква газ. 1/12 (0,5)</t>
  </si>
  <si>
    <t>Мазай (30л)</t>
  </si>
  <si>
    <t>45 сут.</t>
  </si>
  <si>
    <t>Мазай светлое неф. 1/12 (0,5л)</t>
  </si>
  <si>
    <t>Алтай Хан 1/12 (0,5л)</t>
  </si>
  <si>
    <t>Dunkel Berg темное 1/12 (0,5л)</t>
  </si>
  <si>
    <t>Ирландский Эль  1/12 (0,5л)</t>
  </si>
  <si>
    <t>Weis Berg (МАЛИНА) 1/12 (0,5л)</t>
  </si>
  <si>
    <t>Алтай Хан ЛЕГКОЕ 1/12 (0,5л)</t>
  </si>
  <si>
    <t xml:space="preserve">Торговый представитель :                                                                                                  тел:  </t>
  </si>
  <si>
    <t xml:space="preserve">Бархатное (30л) </t>
  </si>
  <si>
    <t>1 год</t>
  </si>
  <si>
    <t xml:space="preserve">Розлив </t>
  </si>
  <si>
    <t>Фасовка</t>
  </si>
  <si>
    <t>Прайс-Лист                                                                                                                 Алтай Драфт</t>
  </si>
  <si>
    <t>Квас (50л)</t>
  </si>
  <si>
    <t>20 сут.</t>
  </si>
  <si>
    <t>Лимонад (50л)</t>
  </si>
  <si>
    <t>Дюшес (50л)</t>
  </si>
  <si>
    <t>Барбарис (50л)</t>
  </si>
  <si>
    <t>Тархун (50л)</t>
  </si>
  <si>
    <t>Вода Акватория Рось 1/2 (5л)</t>
  </si>
  <si>
    <t>Лимонад Дюшес (50л)</t>
  </si>
  <si>
    <t>Лимонад (30л)</t>
  </si>
  <si>
    <t>Квас "Андреич" (30л)</t>
  </si>
  <si>
    <t>Тара, углекислота</t>
  </si>
  <si>
    <t>Банки 3л  1/6</t>
  </si>
  <si>
    <t>Тара  0,5 л (130 шт)</t>
  </si>
  <si>
    <t>Тара  1 л (70 шт.)</t>
  </si>
  <si>
    <t>Тара 1,5 л (50 шт.)</t>
  </si>
  <si>
    <t>Тара 2 л (45 шт.)</t>
  </si>
  <si>
    <t>Углекислота 40л</t>
  </si>
  <si>
    <t>1250р.</t>
  </si>
  <si>
    <t>Мохито (50л)</t>
  </si>
  <si>
    <t>Квас Классический (50л)</t>
  </si>
  <si>
    <t xml:space="preserve">   Алтайский край, село Бочкари</t>
  </si>
  <si>
    <t xml:space="preserve">Каскад </t>
  </si>
  <si>
    <t>Лакинский пивзавод</t>
  </si>
  <si>
    <t xml:space="preserve">Завод Трехсосенский </t>
  </si>
  <si>
    <t>Импорт</t>
  </si>
  <si>
    <t xml:space="preserve">Любец </t>
  </si>
  <si>
    <t>Рось</t>
  </si>
  <si>
    <r>
      <t xml:space="preserve">   </t>
    </r>
    <r>
      <rPr>
        <b/>
        <sz val="36"/>
        <color theme="0"/>
        <rFont val="Cambria"/>
        <family val="1"/>
        <charset val="204"/>
        <scheme val="major"/>
      </rPr>
      <t xml:space="preserve">Бочкари     </t>
    </r>
    <r>
      <rPr>
        <b/>
        <sz val="28"/>
        <color theme="0"/>
        <rFont val="Cambria"/>
        <family val="1"/>
        <charset val="204"/>
        <scheme val="major"/>
      </rPr>
      <t xml:space="preserve">                                                                                                           </t>
    </r>
  </si>
  <si>
    <t>"Киликия" светлое фильтрованное (30л)</t>
  </si>
  <si>
    <t>Сидр "Яблочный сад" 1,45л</t>
  </si>
  <si>
    <t>Пуаре "Грушовица" 1,45л</t>
  </si>
  <si>
    <t>Сидр "Шампань Асти розе" 1,45л</t>
  </si>
  <si>
    <t>Сидр "Шампань Асти" 1,45л</t>
  </si>
  <si>
    <t>Сидр "Вишневый" 1,45л</t>
  </si>
  <si>
    <t>Лакинское (50л)</t>
  </si>
  <si>
    <t>Жигулевское  (50л)</t>
  </si>
  <si>
    <t xml:space="preserve">БОЧОНОК ДЛЯ ДРУЗЕЙ Живое 50 л </t>
  </si>
  <si>
    <t xml:space="preserve">Варим сусло (нефильтрованное) 50л </t>
  </si>
  <si>
    <t>Волжская Пивоварня Бархатное 50л</t>
  </si>
  <si>
    <t>Дуб и Обруч бочковое 50л</t>
  </si>
  <si>
    <t>Жигулевское традиционное 50л</t>
  </si>
  <si>
    <t xml:space="preserve">Медь и Солод 50л </t>
  </si>
  <si>
    <t>Мягкий солод 50л кег</t>
  </si>
  <si>
    <t>Трехсосенское светлое 50л кег</t>
  </si>
  <si>
    <t xml:space="preserve">Чешское барное 50л кег </t>
  </si>
  <si>
    <t>Цена металл 50л</t>
  </si>
  <si>
    <t xml:space="preserve">Варим сусло (нефильтрованное) 30л </t>
  </si>
  <si>
    <t xml:space="preserve">Вишня в дубе 30л. </t>
  </si>
  <si>
    <t xml:space="preserve">Волжская Пивоварня Бархатное 30л </t>
  </si>
  <si>
    <t xml:space="preserve">Дуб и Обруч бочковое 30л </t>
  </si>
  <si>
    <t xml:space="preserve">Жигулевское традиционное СССР 30л </t>
  </si>
  <si>
    <t xml:space="preserve">Искусство варить Английский эль 30л  </t>
  </si>
  <si>
    <t>Искусство Варить Ирландский эль Красное 30л</t>
  </si>
  <si>
    <t xml:space="preserve">Медь и Солод 30л </t>
  </si>
  <si>
    <t>Мягкий солод 30л</t>
  </si>
  <si>
    <t xml:space="preserve">Немецкое нефильтрованное 30л </t>
  </si>
  <si>
    <t xml:space="preserve">Пшеничка 30л </t>
  </si>
  <si>
    <t>РИЖСКОЕ  Премиальное 30л.</t>
  </si>
  <si>
    <t xml:space="preserve">Трехсосенское светлое 30л </t>
  </si>
  <si>
    <t xml:space="preserve">Чешское барное 30л </t>
  </si>
  <si>
    <t>Наименование ПЭТ :</t>
  </si>
  <si>
    <t>Наименование МЕТАЛЛ :</t>
  </si>
  <si>
    <t>Жигулевское светлое (30л)</t>
  </si>
  <si>
    <t>Weis Berg пшеничное  н/ф (30л)</t>
  </si>
  <si>
    <t>Ирланский Эль  темное (30л)</t>
  </si>
  <si>
    <t>Немецкое светлое (30л)</t>
  </si>
  <si>
    <t>Чешское оригинальное  светлое (30л)</t>
  </si>
  <si>
    <t>Чешское светлое н/ф (30л)</t>
  </si>
  <si>
    <t>Чешское Элитное  светлое (30л)</t>
  </si>
  <si>
    <t xml:space="preserve">Частная пивоварня </t>
  </si>
  <si>
    <t>"Шпатен Мюнхен" светлое пастеризованное (30л)</t>
  </si>
  <si>
    <t xml:space="preserve">Сидр полусладкий "Вишневый" </t>
  </si>
  <si>
    <t>Сидр полусладкий "Мохито-Fizz"</t>
  </si>
  <si>
    <t>Сидр полусладкий "Отдых на пляже"</t>
  </si>
  <si>
    <t>Сидр полусладкий "Персик Белини"</t>
  </si>
  <si>
    <t>Сидр полусладкий "Шампань-Аsti"</t>
  </si>
  <si>
    <t>Сидр полусладкий "Яблочный сад"</t>
  </si>
  <si>
    <t>Сидр сладкий "Пина-Колада"</t>
  </si>
  <si>
    <t>Сидр сладкий "Шампань-Виски-Кола"</t>
  </si>
  <si>
    <t>Сидр фруктовый полусладкий "Шампань-Asti rose"</t>
  </si>
  <si>
    <t>Сидр фруктовый сладкий "Голубая лагуна"</t>
  </si>
  <si>
    <t>Сидр "Блэк Черри" (Черная Вишня)</t>
  </si>
  <si>
    <t>Сидр "Кранберри" (Клюква)</t>
  </si>
  <si>
    <t>Сидр "Распберри" (Малина)</t>
  </si>
  <si>
    <t>Сидр "Черная смородина"</t>
  </si>
  <si>
    <t>Медовуха сладкая газированная "Классическая"</t>
  </si>
  <si>
    <t>Медовуха сладкая газированная "Малиновая"</t>
  </si>
  <si>
    <t>Пуаре "Класический"</t>
  </si>
  <si>
    <t>Пуаре "Сливовица"</t>
  </si>
  <si>
    <t>Weis Berg (ЛИМОН-ЛАЙМ) 1/12 (0,5л)</t>
  </si>
  <si>
    <t xml:space="preserve">Наименование </t>
  </si>
  <si>
    <t>Светлое (50л)</t>
  </si>
  <si>
    <t xml:space="preserve">Пивоварня Кожевниково </t>
  </si>
  <si>
    <t>30 сут.</t>
  </si>
  <si>
    <t>Глубина, светлое (30 л)</t>
  </si>
  <si>
    <t>Пшеничный бунт (30 л)</t>
  </si>
  <si>
    <t>Ирландский Эль, темное (30 л)</t>
  </si>
  <si>
    <t>Сидр Chester's сладкий Яблочный</t>
  </si>
  <si>
    <t>Сидр Chester's полусухой Яблочный</t>
  </si>
  <si>
    <t>Сидр Chester's пуаре сладкий Грушевый</t>
  </si>
  <si>
    <t>Медовуха Chester's с вишневым соком</t>
  </si>
  <si>
    <t>Медовуха Chester's с соком лесных ягод</t>
  </si>
  <si>
    <t>Chester's</t>
  </si>
  <si>
    <t>Цена ПЭТ 20л</t>
  </si>
  <si>
    <t xml:space="preserve">1 год </t>
  </si>
  <si>
    <t>Наименование 0,5 стекло :</t>
  </si>
  <si>
    <t>Цена уп. 20шт.</t>
  </si>
  <si>
    <t xml:space="preserve">     Сидр "Зим-Айс.Вишня.Премиум"  0,75 ст/б</t>
  </si>
  <si>
    <t xml:space="preserve">   Пуаре "Зим-Айс.Груша.Премиум"  0,75 ст/б</t>
  </si>
  <si>
    <t xml:space="preserve"> Сидр "Зим-Айс.Яблоко.Премиум"   0,75 ст/б</t>
  </si>
  <si>
    <t>Сидр "Каскад.Асти розе.Премиум"  0,75 ст/б</t>
  </si>
  <si>
    <t>Сидр "Каскад.Асти.Премиум" 0,75 ст/б</t>
  </si>
  <si>
    <t xml:space="preserve">        Сидр "Каскад.Яблоко.Премиум" 0,75 ст/б</t>
  </si>
  <si>
    <t>Два Топора пшеничное, неф.,темное(30 л)</t>
  </si>
  <si>
    <t>Особое поручение, светлое, неф. (30 л)</t>
  </si>
  <si>
    <t>Медовушка (30 л)</t>
  </si>
  <si>
    <t>Hagen ( Живое пиво!!! )</t>
  </si>
  <si>
    <t>LEIKERS ПИЛСНЕР св. фильтр.</t>
  </si>
  <si>
    <t>Легенда св. фильтр.</t>
  </si>
  <si>
    <t xml:space="preserve">Хаген Премиум Пилснер св. нефильтр. </t>
  </si>
  <si>
    <t>12 сут.</t>
  </si>
  <si>
    <t>Лещ  1/20 (стекло 0,5 л)</t>
  </si>
  <si>
    <t>Гинтарас темное бархатное (30 л)</t>
  </si>
  <si>
    <t>Жатецкий Хмель (30л)</t>
  </si>
  <si>
    <t xml:space="preserve">Томское </t>
  </si>
  <si>
    <t>Розлив</t>
  </si>
  <si>
    <t>Томское фирменное (30 л)</t>
  </si>
  <si>
    <t>Крюгер бархатное (30 л)</t>
  </si>
  <si>
    <t>Крюгер классическое (30 л)</t>
  </si>
  <si>
    <t>Трое в лодке (30 л)</t>
  </si>
  <si>
    <t>Жигулевское ГОСТ (30 л)</t>
  </si>
  <si>
    <t>Немецкое (30 л)</t>
  </si>
  <si>
    <t>Харвестер (30 л)</t>
  </si>
  <si>
    <t>Богемское  1/12 (0,5л)</t>
  </si>
  <si>
    <t>Крюгер Дункел 1/12 (0,5л)</t>
  </si>
  <si>
    <t>Крюгер Лагер 1/12 (0,5л)</t>
  </si>
  <si>
    <t>Крюгер Пилснер 1/12 (0,5л)</t>
  </si>
  <si>
    <t>Чешский джбанек 1/12 (0,5л)</t>
  </si>
  <si>
    <t>Сибирский пивовар 1/12 (0,5л)</t>
  </si>
  <si>
    <t>Холодный хмель 1/12 (0,5л)</t>
  </si>
  <si>
    <t>Трое в лодке 1/12 (0,5л)</t>
  </si>
  <si>
    <t>Харвестер 1/12 (0,5л)</t>
  </si>
  <si>
    <t>Бархатное 1/12 (0,5л)</t>
  </si>
  <si>
    <t>Жигулевское 1/12  (0,5л)</t>
  </si>
  <si>
    <t>Жигулевское фирменное 1/12  (0,5л)</t>
  </si>
  <si>
    <t>Крюгер мягкое 1/12 (0,5л)</t>
  </si>
  <si>
    <t>Крюгер традиционное 1/12 (0,5л)</t>
  </si>
  <si>
    <t>Рижское 1/12 (0,5л)</t>
  </si>
  <si>
    <t>Томское фирменное 1/12   (0,5л)</t>
  </si>
  <si>
    <t>Ячменное фирменное 1/12 (0,5л)</t>
  </si>
  <si>
    <t>Лещ (30л) - НОВИНКА !!!</t>
  </si>
  <si>
    <t xml:space="preserve">Weis Berg пшеничное  н/ф Малина (30л) </t>
  </si>
  <si>
    <t>Грушевый (30л)</t>
  </si>
  <si>
    <t>Тархун (30л)</t>
  </si>
  <si>
    <t>Грушевый 1/20 (0,5л)</t>
  </si>
  <si>
    <t>Тархун 1/20 (0,5л)</t>
  </si>
  <si>
    <t>Мохито 1/20 (0,5л)</t>
  </si>
  <si>
    <t xml:space="preserve">Наименование Ж/Б </t>
  </si>
  <si>
    <t>Target Original 1/12 (0,5л)</t>
  </si>
  <si>
    <t>Тarget Active 1/12 (0,5л)</t>
  </si>
  <si>
    <t xml:space="preserve">Наименование стекло </t>
  </si>
  <si>
    <t>Weis Berg 1/12 (0,5л)</t>
  </si>
  <si>
    <t>Weis Berg БЕЗАЛК. 1/12 (0,5л)</t>
  </si>
  <si>
    <t>Немецкое светлое  1/20 (0,5л)</t>
  </si>
  <si>
    <t>Weis Berg (ВИШНЯ) 1/12 (0,5л)</t>
  </si>
  <si>
    <t>Жатецкий Хмель  1/20 (стекло 0,5 л)</t>
  </si>
  <si>
    <r>
      <t>Weis Berg 1/12 (</t>
    </r>
    <r>
      <rPr>
        <b/>
        <i/>
        <sz val="24"/>
        <rFont val="Cambria"/>
        <family val="1"/>
        <charset val="204"/>
        <scheme val="major"/>
      </rPr>
      <t>0,45л)</t>
    </r>
  </si>
  <si>
    <t xml:space="preserve">Weis Berg БЕЗАЛК. 1/12 (0,45л) </t>
  </si>
  <si>
    <t xml:space="preserve">Мазай светлое неф. 1/12 (0,45л) </t>
  </si>
  <si>
    <t xml:space="preserve">Немецкое светлое  1/12 (0,45л) </t>
  </si>
  <si>
    <t>Weis Berg (ВИШНЯ) 1/12 (0,45л)</t>
  </si>
  <si>
    <t>Фляйсбахер Браурай Гмбх</t>
  </si>
  <si>
    <t xml:space="preserve">Цена за кегу </t>
  </si>
  <si>
    <t>«Пинц Вайцен»  св. пш. Неф. Неп. ПЭТ 20л</t>
  </si>
  <si>
    <t>«Пинц Лагер» св. фильт. Неп. ПЭТ 20л</t>
  </si>
  <si>
    <t>«Пинц Цвикельбир»св.неф.неп. ПЭТ 20л</t>
  </si>
  <si>
    <t>"Легендс оф Фляйсбах Лоф Черри"  св. неф. Неп. 0,33</t>
  </si>
  <si>
    <t>"Легендс оф Фляйсбах ИПА" св неф непаст 0,33</t>
  </si>
  <si>
    <t>"Пинц Бок"  св, неф, непаст 0,33</t>
  </si>
  <si>
    <t>"Пинц Раухбок" полутемное нефнеп 0,5</t>
  </si>
  <si>
    <t>«Пинц Вайцен»  св пш неф неп 0,5</t>
  </si>
  <si>
    <t>«Пинц Лагер» св фильтр непаст 0,5</t>
  </si>
  <si>
    <t>«Пинц Цвикельбир»св нефильт непаст 0,5</t>
  </si>
  <si>
    <t>«Пинц Шварцбир» темное, нефильт, непаст  0,5</t>
  </si>
  <si>
    <t>Цена за кегу</t>
  </si>
  <si>
    <t xml:space="preserve"> ОДНА ТОННА (30л)  </t>
  </si>
  <si>
    <t xml:space="preserve">Завод Трехсосенский  </t>
  </si>
</sst>
</file>

<file path=xl/styles.xml><?xml version="1.0" encoding="utf-8"?>
<styleSheet xmlns="http://schemas.openxmlformats.org/spreadsheetml/2006/main">
  <numFmts count="5">
    <numFmt numFmtId="8" formatCode="#,##0.00&quot;р.&quot;;[Red]\-#,##0.00&quot;р.&quot;"/>
    <numFmt numFmtId="164" formatCode="#,##0.00&quot;р.&quot;"/>
    <numFmt numFmtId="165" formatCode="0.0"/>
    <numFmt numFmtId="166" formatCode="#,##0.0&quot;р.&quot;"/>
    <numFmt numFmtId="167" formatCode="0.00&quot; руб.&quot;"/>
  </numFmts>
  <fonts count="13">
    <font>
      <sz val="11"/>
      <color theme="1"/>
      <name val="Calibri"/>
      <family val="2"/>
      <charset val="204"/>
      <scheme val="minor"/>
    </font>
    <font>
      <b/>
      <i/>
      <sz val="16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i/>
      <sz val="24"/>
      <color indexed="8"/>
      <name val="Cambria"/>
      <family val="1"/>
      <charset val="204"/>
      <scheme val="major"/>
    </font>
    <font>
      <b/>
      <i/>
      <sz val="24"/>
      <color theme="1"/>
      <name val="Cambria"/>
      <family val="1"/>
      <charset val="204"/>
      <scheme val="major"/>
    </font>
    <font>
      <b/>
      <i/>
      <sz val="36"/>
      <color theme="1"/>
      <name val="Cambria"/>
      <family val="1"/>
      <charset val="204"/>
      <scheme val="major"/>
    </font>
    <font>
      <b/>
      <sz val="28"/>
      <color theme="0"/>
      <name val="Cambria"/>
      <family val="1"/>
      <charset val="204"/>
      <scheme val="major"/>
    </font>
    <font>
      <b/>
      <sz val="36"/>
      <color theme="0"/>
      <name val="Cambria"/>
      <family val="1"/>
      <charset val="204"/>
      <scheme val="major"/>
    </font>
    <font>
      <b/>
      <sz val="16"/>
      <color theme="0"/>
      <name val="Cambria"/>
      <family val="1"/>
      <charset val="204"/>
      <scheme val="major"/>
    </font>
    <font>
      <b/>
      <i/>
      <sz val="24"/>
      <name val="Cambria"/>
      <family val="1"/>
      <charset val="204"/>
      <scheme val="major"/>
    </font>
    <font>
      <b/>
      <i/>
      <sz val="22"/>
      <color indexed="8"/>
      <name val="Cambria"/>
      <family val="1"/>
      <charset val="204"/>
      <scheme val="major"/>
    </font>
    <font>
      <b/>
      <i/>
      <sz val="24"/>
      <color theme="0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/>
    </xf>
    <xf numFmtId="8" fontId="4" fillId="2" borderId="2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8" fontId="4" fillId="2" borderId="15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8" fontId="5" fillId="2" borderId="2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8" fontId="5" fillId="2" borderId="3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8" fontId="5" fillId="2" borderId="15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8" fontId="5" fillId="2" borderId="36" xfId="0" applyNumberFormat="1" applyFont="1" applyFill="1" applyBorder="1" applyAlignment="1">
      <alignment horizontal="center" vertical="center"/>
    </xf>
    <xf numFmtId="8" fontId="5" fillId="2" borderId="32" xfId="0" applyNumberFormat="1" applyFont="1" applyFill="1" applyBorder="1" applyAlignment="1">
      <alignment horizontal="center" vertical="center"/>
    </xf>
    <xf numFmtId="8" fontId="5" fillId="2" borderId="2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166" fontId="12" fillId="8" borderId="2" xfId="0" applyNumberFormat="1" applyFont="1" applyFill="1" applyBorder="1" applyAlignment="1">
      <alignment horizontal="center" vertical="center"/>
    </xf>
    <xf numFmtId="164" fontId="12" fillId="8" borderId="2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64" fontId="4" fillId="2" borderId="38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8" fontId="4" fillId="2" borderId="18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4" fillId="9" borderId="6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8" fontId="4" fillId="2" borderId="23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165" fontId="4" fillId="5" borderId="39" xfId="0" applyNumberFormat="1" applyFont="1" applyFill="1" applyBorder="1" applyAlignment="1">
      <alignment horizontal="center" vertical="center"/>
    </xf>
    <xf numFmtId="164" fontId="4" fillId="5" borderId="39" xfId="0" applyNumberFormat="1" applyFont="1" applyFill="1" applyBorder="1" applyAlignment="1">
      <alignment horizontal="center" vertical="center"/>
    </xf>
    <xf numFmtId="164" fontId="4" fillId="5" borderId="40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165" fontId="4" fillId="5" borderId="37" xfId="0" applyNumberFormat="1" applyFont="1" applyFill="1" applyBorder="1" applyAlignment="1">
      <alignment horizontal="center" vertical="center"/>
    </xf>
    <xf numFmtId="164" fontId="4" fillId="5" borderId="37" xfId="0" applyNumberFormat="1" applyFont="1" applyFill="1" applyBorder="1" applyAlignment="1">
      <alignment horizontal="center" vertical="center"/>
    </xf>
    <xf numFmtId="164" fontId="4" fillId="5" borderId="38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165" fontId="4" fillId="5" borderId="24" xfId="0" applyNumberFormat="1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165" fontId="4" fillId="2" borderId="37" xfId="0" applyNumberFormat="1" applyFont="1" applyFill="1" applyBorder="1" applyAlignment="1">
      <alignment horizontal="center" vertical="center"/>
    </xf>
    <xf numFmtId="164" fontId="4" fillId="2" borderId="3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/>
    </xf>
    <xf numFmtId="164" fontId="4" fillId="2" borderId="35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167" fontId="5" fillId="0" borderId="40" xfId="0" applyNumberFormat="1" applyFont="1" applyBorder="1" applyAlignment="1">
      <alignment horizontal="center"/>
    </xf>
    <xf numFmtId="0" fontId="4" fillId="6" borderId="11" xfId="0" applyFont="1" applyFill="1" applyBorder="1" applyAlignment="1">
      <alignment vertical="center"/>
    </xf>
    <xf numFmtId="0" fontId="4" fillId="3" borderId="42" xfId="0" applyFont="1" applyFill="1" applyBorder="1" applyAlignment="1">
      <alignment horizontal="center" vertical="center"/>
    </xf>
    <xf numFmtId="164" fontId="4" fillId="2" borderId="40" xfId="0" applyNumberFormat="1" applyFont="1" applyFill="1" applyBorder="1" applyAlignment="1">
      <alignment horizontal="center" vertical="center"/>
    </xf>
    <xf numFmtId="1" fontId="12" fillId="8" borderId="2" xfId="0" applyNumberFormat="1" applyFont="1" applyFill="1" applyBorder="1" applyAlignment="1">
      <alignment horizontal="center" vertical="center"/>
    </xf>
    <xf numFmtId="165" fontId="12" fillId="8" borderId="2" xfId="0" applyNumberFormat="1" applyFont="1" applyFill="1" applyBorder="1" applyAlignment="1">
      <alignment horizontal="center" vertical="center"/>
    </xf>
    <xf numFmtId="166" fontId="4" fillId="4" borderId="17" xfId="0" applyNumberFormat="1" applyFont="1" applyFill="1" applyBorder="1" applyAlignment="1">
      <alignment horizontal="center" vertical="center"/>
    </xf>
    <xf numFmtId="8" fontId="4" fillId="2" borderId="11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3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8078450" y="5792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topLeftCell="A202" zoomScale="55" zoomScaleNormal="55" zoomScaleSheetLayoutView="30" zoomScalePageLayoutView="70" workbookViewId="0">
      <selection activeCell="E211" sqref="E211"/>
    </sheetView>
  </sheetViews>
  <sheetFormatPr defaultRowHeight="14.4"/>
  <cols>
    <col min="1" max="1" width="134.21875" customWidth="1"/>
    <col min="2" max="2" width="29.44140625" style="3" customWidth="1"/>
    <col min="3" max="3" width="27.5546875" style="3" customWidth="1"/>
    <col min="4" max="4" width="25.88671875" style="3" customWidth="1"/>
    <col min="5" max="5" width="23.6640625" customWidth="1"/>
    <col min="6" max="6" width="39.6640625" customWidth="1"/>
  </cols>
  <sheetData>
    <row r="1" spans="1:6" s="1" customFormat="1" ht="59.25" customHeight="1" thickBot="1">
      <c r="A1" s="152" t="s">
        <v>44</v>
      </c>
      <c r="B1" s="153"/>
      <c r="C1" s="153"/>
      <c r="D1" s="153"/>
      <c r="E1" s="153"/>
      <c r="F1" s="154"/>
    </row>
    <row r="2" spans="1:6" s="1" customFormat="1" ht="60" customHeight="1" thickBot="1">
      <c r="A2" s="155" t="s">
        <v>39</v>
      </c>
      <c r="B2" s="156"/>
      <c r="C2" s="156"/>
      <c r="D2" s="156"/>
      <c r="E2" s="156"/>
      <c r="F2" s="157"/>
    </row>
    <row r="3" spans="1:6" s="1" customFormat="1" ht="62.25" customHeight="1" thickBot="1">
      <c r="A3" s="146" t="s">
        <v>72</v>
      </c>
      <c r="B3" s="147"/>
      <c r="C3" s="147"/>
      <c r="D3" s="147"/>
      <c r="E3" s="147"/>
      <c r="F3" s="148"/>
    </row>
    <row r="4" spans="1:6" s="4" customFormat="1" ht="32.25" customHeight="1" thickBot="1">
      <c r="A4" s="95" t="s">
        <v>42</v>
      </c>
      <c r="B4" s="158" t="s">
        <v>65</v>
      </c>
      <c r="C4" s="159"/>
      <c r="D4" s="159"/>
      <c r="E4" s="159"/>
      <c r="F4" s="160"/>
    </row>
    <row r="5" spans="1:6" s="6" customFormat="1" ht="33.75" customHeight="1" thickBot="1">
      <c r="A5" s="96" t="s">
        <v>105</v>
      </c>
      <c r="B5" s="97" t="s">
        <v>2</v>
      </c>
      <c r="C5" s="98" t="s">
        <v>3</v>
      </c>
      <c r="D5" s="98" t="s">
        <v>4</v>
      </c>
      <c r="E5" s="98" t="s">
        <v>1</v>
      </c>
      <c r="F5" s="99" t="s">
        <v>27</v>
      </c>
    </row>
    <row r="6" spans="1:6" s="6" customFormat="1" ht="33.75" customHeight="1">
      <c r="A6" s="100" t="s">
        <v>230</v>
      </c>
      <c r="B6" s="101">
        <v>11</v>
      </c>
      <c r="C6" s="102">
        <v>4</v>
      </c>
      <c r="D6" s="101" t="s">
        <v>22</v>
      </c>
      <c r="E6" s="103">
        <v>80</v>
      </c>
      <c r="F6" s="104">
        <f>E6*30</f>
        <v>2400</v>
      </c>
    </row>
    <row r="7" spans="1:6" s="6" customFormat="1" ht="33.75" customHeight="1">
      <c r="A7" s="105" t="s">
        <v>31</v>
      </c>
      <c r="B7" s="106">
        <v>12</v>
      </c>
      <c r="C7" s="107">
        <v>4.8</v>
      </c>
      <c r="D7" s="106" t="s">
        <v>22</v>
      </c>
      <c r="E7" s="108">
        <v>81</v>
      </c>
      <c r="F7" s="109">
        <f t="shared" ref="F7:F24" si="0">E7*30</f>
        <v>2430</v>
      </c>
    </row>
    <row r="8" spans="1:6" s="6" customFormat="1" ht="33.75" customHeight="1">
      <c r="A8" s="105" t="s">
        <v>18</v>
      </c>
      <c r="B8" s="106">
        <v>12</v>
      </c>
      <c r="C8" s="107">
        <v>4.7</v>
      </c>
      <c r="D8" s="106" t="s">
        <v>22</v>
      </c>
      <c r="E8" s="108">
        <v>81</v>
      </c>
      <c r="F8" s="109">
        <f>E8*30</f>
        <v>2430</v>
      </c>
    </row>
    <row r="9" spans="1:6" s="6" customFormat="1" ht="33.75" customHeight="1">
      <c r="A9" s="105" t="s">
        <v>168</v>
      </c>
      <c r="B9" s="106">
        <v>11</v>
      </c>
      <c r="C9" s="107">
        <v>4</v>
      </c>
      <c r="D9" s="106" t="s">
        <v>22</v>
      </c>
      <c r="E9" s="108">
        <v>81</v>
      </c>
      <c r="F9" s="109">
        <f t="shared" ref="F9:F10" si="1">E9*30</f>
        <v>2430</v>
      </c>
    </row>
    <row r="10" spans="1:6" s="6" customFormat="1" ht="33.75" customHeight="1">
      <c r="A10" s="105" t="s">
        <v>195</v>
      </c>
      <c r="B10" s="106">
        <v>12</v>
      </c>
      <c r="C10" s="107">
        <v>4.5</v>
      </c>
      <c r="D10" s="106" t="s">
        <v>22</v>
      </c>
      <c r="E10" s="108">
        <v>81</v>
      </c>
      <c r="F10" s="109">
        <f t="shared" si="1"/>
        <v>2430</v>
      </c>
    </row>
    <row r="11" spans="1:6" s="6" customFormat="1" ht="33.75" customHeight="1" thickBot="1">
      <c r="A11" s="110" t="s">
        <v>9</v>
      </c>
      <c r="B11" s="111">
        <v>11.8</v>
      </c>
      <c r="C11" s="112">
        <v>4.3</v>
      </c>
      <c r="D11" s="111" t="s">
        <v>22</v>
      </c>
      <c r="E11" s="113">
        <v>81</v>
      </c>
      <c r="F11" s="114">
        <f>E11*30</f>
        <v>2430</v>
      </c>
    </row>
    <row r="12" spans="1:6" s="6" customFormat="1" ht="33.75" customHeight="1">
      <c r="A12" s="71" t="s">
        <v>108</v>
      </c>
      <c r="B12" s="71">
        <v>11</v>
      </c>
      <c r="C12" s="115">
        <v>4.3</v>
      </c>
      <c r="D12" s="71" t="s">
        <v>22</v>
      </c>
      <c r="E12" s="116">
        <v>100</v>
      </c>
      <c r="F12" s="116">
        <f t="shared" si="0"/>
        <v>3000</v>
      </c>
    </row>
    <row r="13" spans="1:6" s="6" customFormat="1" ht="33.75" customHeight="1">
      <c r="A13" s="71" t="s">
        <v>196</v>
      </c>
      <c r="B13" s="71">
        <v>14</v>
      </c>
      <c r="C13" s="115">
        <v>4</v>
      </c>
      <c r="D13" s="71" t="s">
        <v>22</v>
      </c>
      <c r="E13" s="116">
        <v>100</v>
      </c>
      <c r="F13" s="116">
        <f t="shared" si="0"/>
        <v>3000</v>
      </c>
    </row>
    <row r="14" spans="1:6" s="6" customFormat="1" ht="33.75" customHeight="1">
      <c r="A14" s="71" t="s">
        <v>10</v>
      </c>
      <c r="B14" s="71">
        <v>10.5</v>
      </c>
      <c r="C14" s="115">
        <v>4.2</v>
      </c>
      <c r="D14" s="71" t="s">
        <v>22</v>
      </c>
      <c r="E14" s="116">
        <v>99</v>
      </c>
      <c r="F14" s="116">
        <f t="shared" si="0"/>
        <v>2970</v>
      </c>
    </row>
    <row r="15" spans="1:6" s="6" customFormat="1" ht="33.75" customHeight="1">
      <c r="A15" s="71" t="s">
        <v>107</v>
      </c>
      <c r="B15" s="71">
        <v>11</v>
      </c>
      <c r="C15" s="115">
        <v>4.2</v>
      </c>
      <c r="D15" s="71" t="s">
        <v>22</v>
      </c>
      <c r="E15" s="116">
        <v>98</v>
      </c>
      <c r="F15" s="116">
        <f t="shared" si="0"/>
        <v>2940</v>
      </c>
    </row>
    <row r="16" spans="1:6" s="6" customFormat="1" ht="33.75" customHeight="1">
      <c r="A16" s="71" t="s">
        <v>109</v>
      </c>
      <c r="B16" s="71">
        <v>16</v>
      </c>
      <c r="C16" s="115">
        <v>6.5</v>
      </c>
      <c r="D16" s="71" t="s">
        <v>22</v>
      </c>
      <c r="E16" s="116">
        <v>105</v>
      </c>
      <c r="F16" s="116">
        <f t="shared" si="0"/>
        <v>3150</v>
      </c>
    </row>
    <row r="17" spans="1:6" s="6" customFormat="1" ht="33.75" customHeight="1">
      <c r="A17" s="71" t="s">
        <v>8</v>
      </c>
      <c r="B17" s="71">
        <v>12</v>
      </c>
      <c r="C17" s="115">
        <v>4.7</v>
      </c>
      <c r="D17" s="71" t="s">
        <v>22</v>
      </c>
      <c r="E17" s="116">
        <v>103</v>
      </c>
      <c r="F17" s="116">
        <f t="shared" si="0"/>
        <v>3090</v>
      </c>
    </row>
    <row r="18" spans="1:6" s="6" customFormat="1" ht="33.75" customHeight="1">
      <c r="A18" s="71" t="s">
        <v>110</v>
      </c>
      <c r="B18" s="71">
        <v>11</v>
      </c>
      <c r="C18" s="115">
        <v>4.2</v>
      </c>
      <c r="D18" s="71" t="s">
        <v>22</v>
      </c>
      <c r="E18" s="116">
        <v>103</v>
      </c>
      <c r="F18" s="116">
        <f t="shared" si="0"/>
        <v>3090</v>
      </c>
    </row>
    <row r="19" spans="1:6" s="6" customFormat="1" ht="33.75" customHeight="1">
      <c r="A19" s="71" t="s">
        <v>19</v>
      </c>
      <c r="B19" s="71">
        <v>11.8</v>
      </c>
      <c r="C19" s="115">
        <v>4.3</v>
      </c>
      <c r="D19" s="71" t="s">
        <v>22</v>
      </c>
      <c r="E19" s="116">
        <v>103</v>
      </c>
      <c r="F19" s="116">
        <f t="shared" si="0"/>
        <v>3090</v>
      </c>
    </row>
    <row r="20" spans="1:6" s="6" customFormat="1" ht="33.75" customHeight="1">
      <c r="A20" s="71" t="s">
        <v>20</v>
      </c>
      <c r="B20" s="71">
        <v>11</v>
      </c>
      <c r="C20" s="115">
        <v>4.2</v>
      </c>
      <c r="D20" s="71" t="s">
        <v>22</v>
      </c>
      <c r="E20" s="116">
        <v>98</v>
      </c>
      <c r="F20" s="116">
        <f t="shared" si="0"/>
        <v>2940</v>
      </c>
    </row>
    <row r="21" spans="1:6" s="2" customFormat="1" ht="30">
      <c r="A21" s="71" t="s">
        <v>112</v>
      </c>
      <c r="B21" s="71">
        <v>12</v>
      </c>
      <c r="C21" s="115">
        <v>4.7</v>
      </c>
      <c r="D21" s="71" t="s">
        <v>22</v>
      </c>
      <c r="E21" s="116">
        <v>101</v>
      </c>
      <c r="F21" s="116">
        <f t="shared" si="0"/>
        <v>3030</v>
      </c>
    </row>
    <row r="22" spans="1:6" s="2" customFormat="1" ht="30">
      <c r="A22" s="71" t="s">
        <v>111</v>
      </c>
      <c r="B22" s="71">
        <v>12</v>
      </c>
      <c r="C22" s="115">
        <v>4.7</v>
      </c>
      <c r="D22" s="71" t="s">
        <v>22</v>
      </c>
      <c r="E22" s="116">
        <v>99</v>
      </c>
      <c r="F22" s="116">
        <f t="shared" si="0"/>
        <v>2970</v>
      </c>
    </row>
    <row r="23" spans="1:6" s="2" customFormat="1" ht="30">
      <c r="A23" s="71" t="s">
        <v>113</v>
      </c>
      <c r="B23" s="71">
        <v>12</v>
      </c>
      <c r="C23" s="115">
        <v>4.7</v>
      </c>
      <c r="D23" s="71" t="s">
        <v>22</v>
      </c>
      <c r="E23" s="116">
        <v>101</v>
      </c>
      <c r="F23" s="116">
        <f t="shared" si="0"/>
        <v>3030</v>
      </c>
    </row>
    <row r="24" spans="1:6" s="4" customFormat="1" ht="30.6" thickBot="1">
      <c r="A24" s="71" t="s">
        <v>40</v>
      </c>
      <c r="B24" s="71">
        <v>12</v>
      </c>
      <c r="C24" s="115">
        <v>4.3</v>
      </c>
      <c r="D24" s="71" t="s">
        <v>22</v>
      </c>
      <c r="E24" s="116">
        <v>102</v>
      </c>
      <c r="F24" s="116">
        <f t="shared" si="0"/>
        <v>3060</v>
      </c>
    </row>
    <row r="25" spans="1:6" s="6" customFormat="1" ht="33.75" customHeight="1" thickBot="1">
      <c r="A25" s="48" t="s">
        <v>42</v>
      </c>
      <c r="B25" s="49"/>
      <c r="C25" s="49"/>
      <c r="D25" s="49"/>
      <c r="E25" s="49"/>
      <c r="F25" s="50"/>
    </row>
    <row r="26" spans="1:6" s="5" customFormat="1" ht="30.6" thickBot="1">
      <c r="A26" s="18" t="s">
        <v>105</v>
      </c>
      <c r="B26" s="117"/>
      <c r="C26" s="7"/>
      <c r="D26" s="7" t="s">
        <v>5</v>
      </c>
      <c r="E26" s="66" t="s">
        <v>1</v>
      </c>
      <c r="F26" s="7" t="s">
        <v>27</v>
      </c>
    </row>
    <row r="27" spans="1:6" s="15" customFormat="1" ht="30">
      <c r="A27" s="10" t="s">
        <v>53</v>
      </c>
      <c r="B27" s="118"/>
      <c r="C27" s="119"/>
      <c r="D27" s="71" t="s">
        <v>22</v>
      </c>
      <c r="E27" s="116">
        <v>46.8</v>
      </c>
      <c r="F27" s="72">
        <f>E27*30</f>
        <v>1404</v>
      </c>
    </row>
    <row r="28" spans="1:6" s="15" customFormat="1" ht="30">
      <c r="A28" s="10" t="s">
        <v>197</v>
      </c>
      <c r="B28" s="118"/>
      <c r="C28" s="119"/>
      <c r="D28" s="71" t="s">
        <v>22</v>
      </c>
      <c r="E28" s="116">
        <v>46.8</v>
      </c>
      <c r="F28" s="72">
        <f>E28*30</f>
        <v>1404</v>
      </c>
    </row>
    <row r="29" spans="1:6" s="15" customFormat="1" ht="30">
      <c r="A29" s="10" t="s">
        <v>198</v>
      </c>
      <c r="B29" s="118"/>
      <c r="C29" s="119"/>
      <c r="D29" s="71" t="s">
        <v>22</v>
      </c>
      <c r="E29" s="116">
        <v>46.8</v>
      </c>
      <c r="F29" s="72">
        <f>E29*30</f>
        <v>1404</v>
      </c>
    </row>
    <row r="30" spans="1:6" s="4" customFormat="1" ht="30.6" thickBot="1">
      <c r="A30" s="11" t="s">
        <v>54</v>
      </c>
      <c r="B30" s="120"/>
      <c r="C30" s="121"/>
      <c r="D30" s="45" t="s">
        <v>22</v>
      </c>
      <c r="E30" s="122">
        <v>48</v>
      </c>
      <c r="F30" s="73">
        <f>E30*30</f>
        <v>1440</v>
      </c>
    </row>
    <row r="31" spans="1:6" s="4" customFormat="1" ht="30.6" thickBot="1">
      <c r="A31" s="161" t="s">
        <v>43</v>
      </c>
      <c r="B31" s="162"/>
      <c r="C31" s="162"/>
      <c r="D31" s="162"/>
      <c r="E31" s="162"/>
      <c r="F31" s="163"/>
    </row>
    <row r="32" spans="1:6" s="6" customFormat="1" ht="33.75" customHeight="1" thickBot="1">
      <c r="A32" s="18" t="s">
        <v>135</v>
      </c>
      <c r="B32" s="117" t="s">
        <v>2</v>
      </c>
      <c r="C32" s="7" t="s">
        <v>3</v>
      </c>
      <c r="D32" s="7" t="s">
        <v>5</v>
      </c>
      <c r="E32" s="66" t="s">
        <v>1</v>
      </c>
      <c r="F32" s="7" t="s">
        <v>28</v>
      </c>
    </row>
    <row r="33" spans="1:6" s="4" customFormat="1" ht="30">
      <c r="A33" s="10" t="s">
        <v>17</v>
      </c>
      <c r="B33" s="118"/>
      <c r="C33" s="119"/>
      <c r="D33" s="71" t="s">
        <v>23</v>
      </c>
      <c r="E33" s="116">
        <v>37.4</v>
      </c>
      <c r="F33" s="72">
        <f t="shared" ref="F33:F36" si="2">E33*20</f>
        <v>748</v>
      </c>
    </row>
    <row r="34" spans="1:6" s="4" customFormat="1" ht="30">
      <c r="A34" s="10" t="s">
        <v>199</v>
      </c>
      <c r="B34" s="118"/>
      <c r="C34" s="119"/>
      <c r="D34" s="71" t="s">
        <v>23</v>
      </c>
      <c r="E34" s="116">
        <v>37.4</v>
      </c>
      <c r="F34" s="72">
        <f t="shared" si="2"/>
        <v>748</v>
      </c>
    </row>
    <row r="35" spans="1:6" s="4" customFormat="1" ht="30">
      <c r="A35" s="10" t="s">
        <v>200</v>
      </c>
      <c r="B35" s="118"/>
      <c r="C35" s="119"/>
      <c r="D35" s="71" t="s">
        <v>24</v>
      </c>
      <c r="E35" s="116">
        <v>37.4</v>
      </c>
      <c r="F35" s="72">
        <f t="shared" si="2"/>
        <v>748</v>
      </c>
    </row>
    <row r="36" spans="1:6" s="4" customFormat="1" ht="30">
      <c r="A36" s="10" t="s">
        <v>201</v>
      </c>
      <c r="B36" s="118"/>
      <c r="C36" s="119"/>
      <c r="D36" s="71" t="s">
        <v>23</v>
      </c>
      <c r="E36" s="116">
        <v>41.06</v>
      </c>
      <c r="F36" s="72">
        <f t="shared" si="2"/>
        <v>821.2</v>
      </c>
    </row>
    <row r="37" spans="1:6" s="4" customFormat="1" ht="30">
      <c r="A37" s="10" t="s">
        <v>30</v>
      </c>
      <c r="B37" s="118"/>
      <c r="C37" s="119"/>
      <c r="D37" s="71" t="s">
        <v>21</v>
      </c>
      <c r="E37" s="116">
        <v>18.75</v>
      </c>
      <c r="F37" s="72">
        <f>E37*12</f>
        <v>225</v>
      </c>
    </row>
    <row r="38" spans="1:6" s="4" customFormat="1" ht="30.6" thickBot="1">
      <c r="A38" s="11" t="s">
        <v>29</v>
      </c>
      <c r="B38" s="120"/>
      <c r="C38" s="121"/>
      <c r="D38" s="45" t="s">
        <v>21</v>
      </c>
      <c r="E38" s="122">
        <v>18.75</v>
      </c>
      <c r="F38" s="73">
        <f>E38*12</f>
        <v>225</v>
      </c>
    </row>
    <row r="39" spans="1:6" s="4" customFormat="1" ht="30.6" thickBot="1">
      <c r="A39" s="161" t="s">
        <v>43</v>
      </c>
      <c r="B39" s="162"/>
      <c r="C39" s="162"/>
      <c r="D39" s="162"/>
      <c r="E39" s="162"/>
      <c r="F39" s="163"/>
    </row>
    <row r="40" spans="1:6" s="4" customFormat="1" ht="30.6" thickBot="1">
      <c r="A40" s="18" t="s">
        <v>202</v>
      </c>
      <c r="B40" s="7" t="s">
        <v>2</v>
      </c>
      <c r="C40" s="7" t="s">
        <v>3</v>
      </c>
      <c r="D40" s="7" t="s">
        <v>5</v>
      </c>
      <c r="E40" s="66" t="s">
        <v>1</v>
      </c>
      <c r="F40" s="7" t="s">
        <v>28</v>
      </c>
    </row>
    <row r="41" spans="1:6" s="4" customFormat="1" ht="30">
      <c r="A41" s="10" t="s">
        <v>203</v>
      </c>
      <c r="B41" s="118"/>
      <c r="C41" s="119"/>
      <c r="D41" s="71" t="s">
        <v>21</v>
      </c>
      <c r="E41" s="116">
        <v>56.25</v>
      </c>
      <c r="F41" s="72">
        <f t="shared" ref="F41:F42" si="3">E41*12</f>
        <v>675</v>
      </c>
    </row>
    <row r="42" spans="1:6" s="4" customFormat="1" ht="30.6" thickBot="1">
      <c r="A42" s="10" t="s">
        <v>204</v>
      </c>
      <c r="B42" s="118"/>
      <c r="C42" s="119"/>
      <c r="D42" s="71" t="s">
        <v>21</v>
      </c>
      <c r="E42" s="116">
        <v>56.25</v>
      </c>
      <c r="F42" s="72">
        <f t="shared" si="3"/>
        <v>675</v>
      </c>
    </row>
    <row r="43" spans="1:6" s="4" customFormat="1" ht="30.6" thickBot="1">
      <c r="A43" s="161" t="s">
        <v>43</v>
      </c>
      <c r="B43" s="162"/>
      <c r="C43" s="162"/>
      <c r="D43" s="162"/>
      <c r="E43" s="162"/>
      <c r="F43" s="163"/>
    </row>
    <row r="44" spans="1:6" s="6" customFormat="1" ht="33.75" customHeight="1" thickBot="1">
      <c r="A44" s="123" t="s">
        <v>205</v>
      </c>
      <c r="B44" s="124" t="s">
        <v>2</v>
      </c>
      <c r="C44" s="16" t="s">
        <v>3</v>
      </c>
      <c r="D44" s="16" t="s">
        <v>5</v>
      </c>
      <c r="E44" s="75" t="s">
        <v>1</v>
      </c>
      <c r="F44" s="16" t="s">
        <v>28</v>
      </c>
    </row>
    <row r="45" spans="1:6" s="6" customFormat="1" ht="29.4" customHeight="1">
      <c r="A45" s="125" t="s">
        <v>166</v>
      </c>
      <c r="B45" s="126">
        <v>11</v>
      </c>
      <c r="C45" s="102">
        <v>4.5</v>
      </c>
      <c r="D45" s="101" t="s">
        <v>23</v>
      </c>
      <c r="E45" s="103">
        <v>43.2</v>
      </c>
      <c r="F45" s="104">
        <f>E45*20</f>
        <v>864</v>
      </c>
    </row>
    <row r="46" spans="1:6" s="6" customFormat="1" ht="29.4" customHeight="1" thickBot="1">
      <c r="A46" s="127" t="s">
        <v>34</v>
      </c>
      <c r="B46" s="128">
        <v>12</v>
      </c>
      <c r="C46" s="112">
        <v>4.7</v>
      </c>
      <c r="D46" s="111" t="s">
        <v>23</v>
      </c>
      <c r="E46" s="113">
        <v>43.2</v>
      </c>
      <c r="F46" s="114">
        <f>E46*12</f>
        <v>518.40000000000009</v>
      </c>
    </row>
    <row r="47" spans="1:6" s="6" customFormat="1" ht="29.4" customHeight="1">
      <c r="A47" s="9" t="s">
        <v>38</v>
      </c>
      <c r="B47" s="77">
        <v>11</v>
      </c>
      <c r="C47" s="129">
        <v>4</v>
      </c>
      <c r="D47" s="55" t="s">
        <v>23</v>
      </c>
      <c r="E47" s="130">
        <v>57</v>
      </c>
      <c r="F47" s="131">
        <f>E47*12</f>
        <v>684</v>
      </c>
    </row>
    <row r="48" spans="1:6" s="6" customFormat="1" ht="29.4" customHeight="1">
      <c r="A48" s="10" t="s">
        <v>11</v>
      </c>
      <c r="B48" s="81">
        <v>10.5</v>
      </c>
      <c r="C48" s="115">
        <v>4.2</v>
      </c>
      <c r="D48" s="71" t="s">
        <v>23</v>
      </c>
      <c r="E48" s="116">
        <v>50.5</v>
      </c>
      <c r="F48" s="72">
        <f>E48*20</f>
        <v>1010</v>
      </c>
    </row>
    <row r="49" spans="1:6" s="6" customFormat="1" ht="29.4" customHeight="1">
      <c r="A49" s="10" t="s">
        <v>12</v>
      </c>
      <c r="B49" s="81">
        <v>12</v>
      </c>
      <c r="C49" s="115">
        <v>4.2</v>
      </c>
      <c r="D49" s="71" t="s">
        <v>23</v>
      </c>
      <c r="E49" s="116">
        <v>51.5</v>
      </c>
      <c r="F49" s="72">
        <f>E49*20</f>
        <v>1030</v>
      </c>
    </row>
    <row r="50" spans="1:6" s="6" customFormat="1" ht="29.4" customHeight="1">
      <c r="A50" s="10" t="s">
        <v>206</v>
      </c>
      <c r="B50" s="81">
        <v>12</v>
      </c>
      <c r="C50" s="115">
        <v>4.7</v>
      </c>
      <c r="D50" s="71" t="s">
        <v>23</v>
      </c>
      <c r="E50" s="116">
        <v>59</v>
      </c>
      <c r="F50" s="72">
        <f>E50*12</f>
        <v>708</v>
      </c>
    </row>
    <row r="51" spans="1:6" s="6" customFormat="1" ht="29.4" customHeight="1">
      <c r="A51" s="10" t="s">
        <v>207</v>
      </c>
      <c r="B51" s="81">
        <v>12</v>
      </c>
      <c r="C51" s="115">
        <v>0.5</v>
      </c>
      <c r="D51" s="71" t="s">
        <v>23</v>
      </c>
      <c r="E51" s="116">
        <v>59</v>
      </c>
      <c r="F51" s="72">
        <f t="shared" ref="F51:F52" si="4">E51*12</f>
        <v>708</v>
      </c>
    </row>
    <row r="52" spans="1:6" s="6" customFormat="1" ht="29.4" customHeight="1">
      <c r="A52" s="10" t="s">
        <v>35</v>
      </c>
      <c r="B52" s="81">
        <v>11.8</v>
      </c>
      <c r="C52" s="115">
        <v>4.3</v>
      </c>
      <c r="D52" s="71" t="s">
        <v>23</v>
      </c>
      <c r="E52" s="116">
        <v>56</v>
      </c>
      <c r="F52" s="72">
        <f t="shared" si="4"/>
        <v>672</v>
      </c>
    </row>
    <row r="53" spans="1:6" s="6" customFormat="1" ht="29.4" customHeight="1">
      <c r="A53" s="10" t="s">
        <v>14</v>
      </c>
      <c r="B53" s="81">
        <v>11</v>
      </c>
      <c r="C53" s="115">
        <v>4.2</v>
      </c>
      <c r="D53" s="71" t="s">
        <v>23</v>
      </c>
      <c r="E53" s="116">
        <v>51.75</v>
      </c>
      <c r="F53" s="72">
        <f>E53*20</f>
        <v>1035</v>
      </c>
    </row>
    <row r="54" spans="1:6" s="6" customFormat="1" ht="29.4" customHeight="1">
      <c r="A54" s="10" t="s">
        <v>36</v>
      </c>
      <c r="B54" s="81">
        <v>16</v>
      </c>
      <c r="C54" s="115">
        <v>6.5</v>
      </c>
      <c r="D54" s="71" t="s">
        <v>23</v>
      </c>
      <c r="E54" s="116">
        <v>61.5</v>
      </c>
      <c r="F54" s="72">
        <f t="shared" ref="F54:F55" si="5">E54*12</f>
        <v>738</v>
      </c>
    </row>
    <row r="55" spans="1:6" s="4" customFormat="1" ht="29.4" customHeight="1">
      <c r="A55" s="10" t="s">
        <v>33</v>
      </c>
      <c r="B55" s="81">
        <v>12</v>
      </c>
      <c r="C55" s="115">
        <v>4.8</v>
      </c>
      <c r="D55" s="71" t="s">
        <v>23</v>
      </c>
      <c r="E55" s="116">
        <v>60</v>
      </c>
      <c r="F55" s="72">
        <f t="shared" si="5"/>
        <v>720</v>
      </c>
    </row>
    <row r="56" spans="1:6" s="4" customFormat="1" ht="29.4" customHeight="1">
      <c r="A56" s="10" t="s">
        <v>208</v>
      </c>
      <c r="B56" s="81">
        <v>11</v>
      </c>
      <c r="C56" s="115">
        <v>4.2</v>
      </c>
      <c r="D56" s="71" t="s">
        <v>23</v>
      </c>
      <c r="E56" s="116">
        <v>58</v>
      </c>
      <c r="F56" s="72">
        <f>E56*20</f>
        <v>1160</v>
      </c>
    </row>
    <row r="57" spans="1:6" s="4" customFormat="1" ht="29.4" customHeight="1">
      <c r="A57" s="10" t="s">
        <v>13</v>
      </c>
      <c r="B57" s="81">
        <v>12</v>
      </c>
      <c r="C57" s="115">
        <v>4.7</v>
      </c>
      <c r="D57" s="71" t="s">
        <v>23</v>
      </c>
      <c r="E57" s="116">
        <v>57.75</v>
      </c>
      <c r="F57" s="72">
        <f>E57*20</f>
        <v>1155</v>
      </c>
    </row>
    <row r="58" spans="1:6" s="4" customFormat="1" ht="29.4" customHeight="1">
      <c r="A58" s="10" t="s">
        <v>16</v>
      </c>
      <c r="B58" s="81">
        <v>11</v>
      </c>
      <c r="C58" s="115">
        <v>4.2</v>
      </c>
      <c r="D58" s="71" t="s">
        <v>23</v>
      </c>
      <c r="E58" s="116">
        <v>50.5</v>
      </c>
      <c r="F58" s="72">
        <f>E58*20</f>
        <v>1010</v>
      </c>
    </row>
    <row r="59" spans="1:6" s="4" customFormat="1" ht="29.4" customHeight="1">
      <c r="A59" s="10" t="s">
        <v>15</v>
      </c>
      <c r="B59" s="81">
        <v>12</v>
      </c>
      <c r="C59" s="115">
        <v>4.7</v>
      </c>
      <c r="D59" s="71" t="s">
        <v>23</v>
      </c>
      <c r="E59" s="116">
        <v>57.75</v>
      </c>
      <c r="F59" s="72">
        <f>E59*20</f>
        <v>1155</v>
      </c>
    </row>
    <row r="60" spans="1:6" s="4" customFormat="1" ht="29.4" customHeight="1">
      <c r="A60" s="10" t="s">
        <v>209</v>
      </c>
      <c r="B60" s="81">
        <v>14</v>
      </c>
      <c r="C60" s="115">
        <v>4</v>
      </c>
      <c r="D60" s="71" t="s">
        <v>23</v>
      </c>
      <c r="E60" s="116">
        <v>64.5</v>
      </c>
      <c r="F60" s="72">
        <f>E60*12</f>
        <v>774</v>
      </c>
    </row>
    <row r="61" spans="1:6" s="4" customFormat="1" ht="29.4" customHeight="1">
      <c r="A61" s="10" t="s">
        <v>134</v>
      </c>
      <c r="B61" s="81">
        <v>14</v>
      </c>
      <c r="C61" s="115">
        <v>4</v>
      </c>
      <c r="D61" s="71" t="s">
        <v>23</v>
      </c>
      <c r="E61" s="116">
        <v>64.5</v>
      </c>
      <c r="F61" s="72">
        <f>E61*12</f>
        <v>774</v>
      </c>
    </row>
    <row r="62" spans="1:6" s="4" customFormat="1" ht="29.4" customHeight="1">
      <c r="A62" s="10" t="s">
        <v>37</v>
      </c>
      <c r="B62" s="81">
        <v>14</v>
      </c>
      <c r="C62" s="115">
        <v>4</v>
      </c>
      <c r="D62" s="71" t="s">
        <v>23</v>
      </c>
      <c r="E62" s="116">
        <v>64.5</v>
      </c>
      <c r="F62" s="72">
        <f>E62*12</f>
        <v>774</v>
      </c>
    </row>
    <row r="63" spans="1:6" s="4" customFormat="1" ht="29.4" customHeight="1" thickBot="1">
      <c r="A63" s="11" t="s">
        <v>210</v>
      </c>
      <c r="B63" s="78">
        <v>11</v>
      </c>
      <c r="C63" s="132">
        <v>4.2</v>
      </c>
      <c r="D63" s="45" t="s">
        <v>23</v>
      </c>
      <c r="E63" s="122">
        <v>54.5</v>
      </c>
      <c r="F63" s="73">
        <f>E63*20</f>
        <v>1090</v>
      </c>
    </row>
    <row r="64" spans="1:6" s="4" customFormat="1" ht="25.05" customHeight="1" thickBot="1">
      <c r="A64" s="164" t="s">
        <v>43</v>
      </c>
      <c r="B64" s="165"/>
      <c r="C64" s="165"/>
      <c r="D64" s="165"/>
      <c r="E64" s="165"/>
      <c r="F64" s="166"/>
    </row>
    <row r="65" spans="1:6" s="4" customFormat="1" ht="25.05" customHeight="1">
      <c r="A65" s="123" t="s">
        <v>202</v>
      </c>
      <c r="B65" s="124" t="s">
        <v>2</v>
      </c>
      <c r="C65" s="16" t="s">
        <v>3</v>
      </c>
      <c r="D65" s="16" t="s">
        <v>5</v>
      </c>
      <c r="E65" s="75" t="s">
        <v>1</v>
      </c>
      <c r="F65" s="16" t="s">
        <v>28</v>
      </c>
    </row>
    <row r="66" spans="1:6" s="4" customFormat="1" ht="30.6" customHeight="1">
      <c r="A66" s="10" t="s">
        <v>211</v>
      </c>
      <c r="B66" s="81">
        <v>12</v>
      </c>
      <c r="C66" s="115">
        <v>4.7</v>
      </c>
      <c r="D66" s="71">
        <v>365</v>
      </c>
      <c r="E66" s="116">
        <v>53</v>
      </c>
      <c r="F66" s="72">
        <f>E66*12</f>
        <v>636</v>
      </c>
    </row>
    <row r="67" spans="1:6" s="4" customFormat="1" ht="30.6" customHeight="1">
      <c r="A67" s="10" t="s">
        <v>212</v>
      </c>
      <c r="B67" s="81">
        <v>12</v>
      </c>
      <c r="C67" s="115">
        <v>0.5</v>
      </c>
      <c r="D67" s="71">
        <v>365</v>
      </c>
      <c r="E67" s="116">
        <v>53</v>
      </c>
      <c r="F67" s="72">
        <f t="shared" ref="F67:F70" si="6">E67*12</f>
        <v>636</v>
      </c>
    </row>
    <row r="68" spans="1:6" s="4" customFormat="1" ht="30">
      <c r="A68" s="10" t="s">
        <v>213</v>
      </c>
      <c r="B68" s="81">
        <v>12</v>
      </c>
      <c r="C68" s="115">
        <v>4.8</v>
      </c>
      <c r="D68" s="71">
        <v>365</v>
      </c>
      <c r="E68" s="116">
        <v>54</v>
      </c>
      <c r="F68" s="72">
        <f t="shared" si="6"/>
        <v>648</v>
      </c>
    </row>
    <row r="69" spans="1:6" s="4" customFormat="1" ht="30">
      <c r="A69" s="10" t="s">
        <v>214</v>
      </c>
      <c r="B69" s="81">
        <v>12</v>
      </c>
      <c r="C69" s="115">
        <v>4.7</v>
      </c>
      <c r="D69" s="71">
        <v>365</v>
      </c>
      <c r="E69" s="116">
        <v>52</v>
      </c>
      <c r="F69" s="72">
        <f t="shared" si="6"/>
        <v>624</v>
      </c>
    </row>
    <row r="70" spans="1:6" s="4" customFormat="1" ht="30.6" thickBot="1">
      <c r="A70" s="10" t="s">
        <v>215</v>
      </c>
      <c r="B70" s="81">
        <v>14</v>
      </c>
      <c r="C70" s="115">
        <v>4</v>
      </c>
      <c r="D70" s="71">
        <v>365</v>
      </c>
      <c r="E70" s="116">
        <v>58</v>
      </c>
      <c r="F70" s="72">
        <f t="shared" si="6"/>
        <v>696</v>
      </c>
    </row>
    <row r="71" spans="1:6" s="4" customFormat="1" ht="35.4" thickBot="1">
      <c r="A71" s="146" t="s">
        <v>216</v>
      </c>
      <c r="B71" s="147"/>
      <c r="C71" s="147"/>
      <c r="D71" s="147"/>
      <c r="E71" s="147"/>
      <c r="F71" s="148"/>
    </row>
    <row r="72" spans="1:6" s="4" customFormat="1" ht="30.6" thickBot="1">
      <c r="A72" s="34" t="s">
        <v>42</v>
      </c>
      <c r="B72" s="117" t="s">
        <v>2</v>
      </c>
      <c r="C72" s="7" t="s">
        <v>3</v>
      </c>
      <c r="D72" s="7" t="s">
        <v>5</v>
      </c>
      <c r="E72" s="66" t="s">
        <v>1</v>
      </c>
      <c r="F72" s="7" t="s">
        <v>217</v>
      </c>
    </row>
    <row r="73" spans="1:6" s="4" customFormat="1" ht="30.6" thickBot="1">
      <c r="A73" s="19" t="s">
        <v>218</v>
      </c>
      <c r="B73" s="79">
        <v>12.5</v>
      </c>
      <c r="C73" s="133">
        <v>5</v>
      </c>
      <c r="D73" s="80">
        <v>180</v>
      </c>
      <c r="E73" s="134">
        <v>231.6</v>
      </c>
      <c r="F73" s="135">
        <f>E73*20</f>
        <v>4632</v>
      </c>
    </row>
    <row r="74" spans="1:6" s="4" customFormat="1" ht="30.6" thickBot="1">
      <c r="A74" s="10" t="s">
        <v>219</v>
      </c>
      <c r="B74" s="81">
        <v>12.4</v>
      </c>
      <c r="C74" s="115">
        <v>5.2</v>
      </c>
      <c r="D74" s="71">
        <v>150</v>
      </c>
      <c r="E74" s="116">
        <v>219.6</v>
      </c>
      <c r="F74" s="135">
        <f t="shared" ref="F74:F75" si="7">E74*20</f>
        <v>4392</v>
      </c>
    </row>
    <row r="75" spans="1:6" s="4" customFormat="1" ht="30.6" thickBot="1">
      <c r="A75" s="10" t="s">
        <v>220</v>
      </c>
      <c r="B75" s="81">
        <v>12.4</v>
      </c>
      <c r="C75" s="115">
        <v>5.2</v>
      </c>
      <c r="D75" s="71">
        <v>150</v>
      </c>
      <c r="E75" s="116">
        <v>219.6</v>
      </c>
      <c r="F75" s="135">
        <f t="shared" si="7"/>
        <v>4392</v>
      </c>
    </row>
    <row r="76" spans="1:6" s="4" customFormat="1" ht="30.6" thickBot="1">
      <c r="A76" s="136" t="s">
        <v>43</v>
      </c>
      <c r="B76" s="117" t="s">
        <v>2</v>
      </c>
      <c r="C76" s="7" t="s">
        <v>3</v>
      </c>
      <c r="D76" s="7" t="s">
        <v>5</v>
      </c>
      <c r="E76" s="66" t="s">
        <v>1</v>
      </c>
      <c r="F76" s="7" t="s">
        <v>28</v>
      </c>
    </row>
    <row r="77" spans="1:6" s="4" customFormat="1" ht="30">
      <c r="A77" s="10" t="s">
        <v>221</v>
      </c>
      <c r="B77" s="81">
        <v>12.8</v>
      </c>
      <c r="C77" s="115">
        <v>5.5</v>
      </c>
      <c r="D77" s="71">
        <v>150</v>
      </c>
      <c r="E77" s="116">
        <v>128.4</v>
      </c>
      <c r="F77" s="72">
        <f>E77*24</f>
        <v>3081.6000000000004</v>
      </c>
    </row>
    <row r="78" spans="1:6" s="4" customFormat="1" ht="30">
      <c r="A78" s="10" t="s">
        <v>222</v>
      </c>
      <c r="B78" s="81">
        <v>12.8</v>
      </c>
      <c r="C78" s="115">
        <v>6</v>
      </c>
      <c r="D78" s="71">
        <v>150</v>
      </c>
      <c r="E78" s="116">
        <v>128.4</v>
      </c>
      <c r="F78" s="72">
        <f t="shared" ref="F78:F79" si="8">E78*24</f>
        <v>3081.6000000000004</v>
      </c>
    </row>
    <row r="79" spans="1:6" s="4" customFormat="1" ht="30">
      <c r="A79" s="10" t="s">
        <v>223</v>
      </c>
      <c r="B79" s="81">
        <v>12.8</v>
      </c>
      <c r="C79" s="115">
        <v>7.1</v>
      </c>
      <c r="D79" s="71">
        <v>150</v>
      </c>
      <c r="E79" s="116">
        <v>128.4</v>
      </c>
      <c r="F79" s="72">
        <f t="shared" si="8"/>
        <v>3081.6000000000004</v>
      </c>
    </row>
    <row r="80" spans="1:6" s="4" customFormat="1" ht="30">
      <c r="A80" s="10" t="s">
        <v>224</v>
      </c>
      <c r="B80" s="81">
        <v>12.8</v>
      </c>
      <c r="C80" s="115">
        <v>6.9</v>
      </c>
      <c r="D80" s="71">
        <v>150</v>
      </c>
      <c r="E80" s="116">
        <v>144</v>
      </c>
      <c r="F80" s="72">
        <f>E80*20</f>
        <v>2880</v>
      </c>
    </row>
    <row r="81" spans="1:6" s="4" customFormat="1" ht="30">
      <c r="A81" s="10" t="s">
        <v>225</v>
      </c>
      <c r="B81" s="81">
        <v>12.5</v>
      </c>
      <c r="C81" s="115">
        <v>5</v>
      </c>
      <c r="D81" s="71">
        <v>150</v>
      </c>
      <c r="E81" s="116">
        <v>156</v>
      </c>
      <c r="F81" s="72">
        <f t="shared" ref="F81:F84" si="9">E81*20</f>
        <v>3120</v>
      </c>
    </row>
    <row r="82" spans="1:6" s="4" customFormat="1" ht="30">
      <c r="A82" s="10" t="s">
        <v>226</v>
      </c>
      <c r="B82" s="81">
        <v>12.8</v>
      </c>
      <c r="C82" s="115">
        <v>5.2</v>
      </c>
      <c r="D82" s="71">
        <v>150</v>
      </c>
      <c r="E82" s="116">
        <v>144</v>
      </c>
      <c r="F82" s="72">
        <f t="shared" si="9"/>
        <v>2880</v>
      </c>
    </row>
    <row r="83" spans="1:6" s="4" customFormat="1" ht="30">
      <c r="A83" s="10" t="s">
        <v>227</v>
      </c>
      <c r="B83" s="81">
        <v>12.8</v>
      </c>
      <c r="C83" s="115">
        <v>5.2</v>
      </c>
      <c r="D83" s="71">
        <v>150</v>
      </c>
      <c r="E83" s="116">
        <v>144</v>
      </c>
      <c r="F83" s="72">
        <f t="shared" si="9"/>
        <v>2880</v>
      </c>
    </row>
    <row r="84" spans="1:6" s="4" customFormat="1" ht="30.6" thickBot="1">
      <c r="A84" s="11" t="s">
        <v>228</v>
      </c>
      <c r="B84" s="78">
        <v>15.4</v>
      </c>
      <c r="C84" s="132">
        <v>5.5</v>
      </c>
      <c r="D84" s="71">
        <v>150</v>
      </c>
      <c r="E84" s="122">
        <v>128.4</v>
      </c>
      <c r="F84" s="72">
        <f t="shared" si="9"/>
        <v>2568</v>
      </c>
    </row>
    <row r="85" spans="1:6" s="4" customFormat="1" ht="35.4" thickBot="1">
      <c r="A85" s="146" t="s">
        <v>66</v>
      </c>
      <c r="B85" s="147"/>
      <c r="C85" s="147"/>
      <c r="D85" s="147"/>
      <c r="E85" s="147"/>
      <c r="F85" s="148"/>
    </row>
    <row r="86" spans="1:6" s="4" customFormat="1" ht="34.5" customHeight="1" thickBot="1">
      <c r="A86" s="18" t="s">
        <v>105</v>
      </c>
      <c r="B86" s="117" t="s">
        <v>2</v>
      </c>
      <c r="C86" s="7" t="s">
        <v>3</v>
      </c>
      <c r="D86" s="7" t="s">
        <v>4</v>
      </c>
      <c r="E86" s="66" t="s">
        <v>1</v>
      </c>
      <c r="F86" s="7" t="s">
        <v>27</v>
      </c>
    </row>
    <row r="87" spans="1:6" s="53" customFormat="1" ht="27" customHeight="1">
      <c r="A87" s="9" t="s">
        <v>116</v>
      </c>
      <c r="B87" s="118"/>
      <c r="C87" s="129">
        <v>6</v>
      </c>
      <c r="D87" s="55" t="s">
        <v>7</v>
      </c>
      <c r="E87" s="130">
        <v>75.099999999999994</v>
      </c>
      <c r="F87" s="131">
        <f>E87*30</f>
        <v>2253</v>
      </c>
    </row>
    <row r="88" spans="1:6" s="4" customFormat="1" ht="27" customHeight="1">
      <c r="A88" s="10" t="s">
        <v>117</v>
      </c>
      <c r="B88" s="118"/>
      <c r="C88" s="115">
        <v>6</v>
      </c>
      <c r="D88" s="71" t="s">
        <v>7</v>
      </c>
      <c r="E88" s="116">
        <v>72.5</v>
      </c>
      <c r="F88" s="72">
        <f>E88*30</f>
        <v>2175</v>
      </c>
    </row>
    <row r="89" spans="1:6" s="4" customFormat="1" ht="27" customHeight="1">
      <c r="A89" s="10" t="s">
        <v>118</v>
      </c>
      <c r="B89" s="118"/>
      <c r="C89" s="115">
        <v>6</v>
      </c>
      <c r="D89" s="71" t="s">
        <v>7</v>
      </c>
      <c r="E89" s="116">
        <v>77.7</v>
      </c>
      <c r="F89" s="72">
        <f>E89*30</f>
        <v>2331</v>
      </c>
    </row>
    <row r="90" spans="1:6" s="52" customFormat="1" ht="27" customHeight="1">
      <c r="A90" s="10" t="s">
        <v>119</v>
      </c>
      <c r="B90" s="118"/>
      <c r="C90" s="115">
        <v>4.9000000000000004</v>
      </c>
      <c r="D90" s="71" t="s">
        <v>7</v>
      </c>
      <c r="E90" s="116">
        <v>77.7</v>
      </c>
      <c r="F90" s="72">
        <f>E90*30</f>
        <v>2331</v>
      </c>
    </row>
    <row r="91" spans="1:6" s="4" customFormat="1" ht="27" customHeight="1">
      <c r="A91" s="10" t="s">
        <v>120</v>
      </c>
      <c r="B91" s="118"/>
      <c r="C91" s="115">
        <v>6</v>
      </c>
      <c r="D91" s="71" t="s">
        <v>7</v>
      </c>
      <c r="E91" s="116">
        <v>72.5</v>
      </c>
      <c r="F91" s="72">
        <f t="shared" ref="F91:F104" si="10">E91*30</f>
        <v>2175</v>
      </c>
    </row>
    <row r="92" spans="1:6" s="4" customFormat="1" ht="27" customHeight="1">
      <c r="A92" s="10" t="s">
        <v>121</v>
      </c>
      <c r="B92" s="118"/>
      <c r="C92" s="115">
        <v>6</v>
      </c>
      <c r="D92" s="71" t="s">
        <v>7</v>
      </c>
      <c r="E92" s="116">
        <v>72.5</v>
      </c>
      <c r="F92" s="72">
        <f t="shared" si="10"/>
        <v>2175</v>
      </c>
    </row>
    <row r="93" spans="1:6" s="4" customFormat="1" ht="27" customHeight="1">
      <c r="A93" s="10" t="s">
        <v>122</v>
      </c>
      <c r="B93" s="118"/>
      <c r="C93" s="115">
        <v>4.9000000000000004</v>
      </c>
      <c r="D93" s="71" t="s">
        <v>7</v>
      </c>
      <c r="E93" s="116">
        <v>75.099999999999994</v>
      </c>
      <c r="F93" s="72">
        <f t="shared" si="10"/>
        <v>2253</v>
      </c>
    </row>
    <row r="94" spans="1:6" s="4" customFormat="1" ht="27" customHeight="1">
      <c r="A94" s="10" t="s">
        <v>123</v>
      </c>
      <c r="B94" s="118"/>
      <c r="C94" s="115">
        <v>4.9000000000000004</v>
      </c>
      <c r="D94" s="71" t="s">
        <v>7</v>
      </c>
      <c r="E94" s="116">
        <v>84.2</v>
      </c>
      <c r="F94" s="72">
        <f t="shared" si="10"/>
        <v>2526</v>
      </c>
    </row>
    <row r="95" spans="1:6" s="4" customFormat="1" ht="27" customHeight="1">
      <c r="A95" s="10" t="s">
        <v>124</v>
      </c>
      <c r="B95" s="118"/>
      <c r="C95" s="115">
        <v>4.9000000000000004</v>
      </c>
      <c r="D95" s="71" t="s">
        <v>7</v>
      </c>
      <c r="E95" s="116">
        <v>75.099999999999994</v>
      </c>
      <c r="F95" s="72">
        <f t="shared" si="10"/>
        <v>2253</v>
      </c>
    </row>
    <row r="96" spans="1:6" s="4" customFormat="1" ht="27" customHeight="1">
      <c r="A96" s="10" t="s">
        <v>125</v>
      </c>
      <c r="B96" s="118"/>
      <c r="C96" s="115">
        <v>4.9000000000000004</v>
      </c>
      <c r="D96" s="71" t="s">
        <v>7</v>
      </c>
      <c r="E96" s="116">
        <v>75.099999999999994</v>
      </c>
      <c r="F96" s="72">
        <f t="shared" si="10"/>
        <v>2253</v>
      </c>
    </row>
    <row r="97" spans="1:6" s="4" customFormat="1" ht="27" customHeight="1">
      <c r="A97" s="10" t="s">
        <v>126</v>
      </c>
      <c r="B97" s="118"/>
      <c r="C97" s="115">
        <v>6</v>
      </c>
      <c r="D97" s="71" t="s">
        <v>7</v>
      </c>
      <c r="E97" s="116">
        <v>75.099999999999994</v>
      </c>
      <c r="F97" s="72">
        <f t="shared" si="10"/>
        <v>2253</v>
      </c>
    </row>
    <row r="98" spans="1:6" s="4" customFormat="1" ht="27" customHeight="1">
      <c r="A98" s="10" t="s">
        <v>127</v>
      </c>
      <c r="B98" s="118"/>
      <c r="C98" s="115">
        <v>6</v>
      </c>
      <c r="D98" s="71" t="s">
        <v>7</v>
      </c>
      <c r="E98" s="116">
        <v>82.9</v>
      </c>
      <c r="F98" s="72">
        <f t="shared" si="10"/>
        <v>2487</v>
      </c>
    </row>
    <row r="99" spans="1:6" s="4" customFormat="1" ht="27" customHeight="1">
      <c r="A99" s="10" t="s">
        <v>128</v>
      </c>
      <c r="B99" s="118"/>
      <c r="C99" s="115">
        <v>6</v>
      </c>
      <c r="D99" s="71" t="s">
        <v>7</v>
      </c>
      <c r="E99" s="116">
        <v>85.5</v>
      </c>
      <c r="F99" s="72">
        <f t="shared" si="10"/>
        <v>2565</v>
      </c>
    </row>
    <row r="100" spans="1:6" s="4" customFormat="1" ht="27" customHeight="1">
      <c r="A100" s="10" t="s">
        <v>129</v>
      </c>
      <c r="B100" s="118"/>
      <c r="C100" s="115">
        <v>6</v>
      </c>
      <c r="D100" s="71" t="s">
        <v>7</v>
      </c>
      <c r="E100" s="116">
        <v>85.5</v>
      </c>
      <c r="F100" s="72">
        <f t="shared" si="10"/>
        <v>2565</v>
      </c>
    </row>
    <row r="101" spans="1:6" s="52" customFormat="1" ht="27" customHeight="1">
      <c r="A101" s="10" t="s">
        <v>130</v>
      </c>
      <c r="B101" s="118"/>
      <c r="C101" s="115">
        <v>6</v>
      </c>
      <c r="D101" s="71" t="s">
        <v>7</v>
      </c>
      <c r="E101" s="116">
        <v>81.599999999999994</v>
      </c>
      <c r="F101" s="72">
        <f t="shared" si="10"/>
        <v>2448</v>
      </c>
    </row>
    <row r="102" spans="1:6" s="4" customFormat="1" ht="27" customHeight="1">
      <c r="A102" s="10" t="s">
        <v>131</v>
      </c>
      <c r="B102" s="118"/>
      <c r="C102" s="115">
        <v>6</v>
      </c>
      <c r="D102" s="71" t="s">
        <v>7</v>
      </c>
      <c r="E102" s="116">
        <v>84.2</v>
      </c>
      <c r="F102" s="72">
        <f t="shared" si="10"/>
        <v>2526</v>
      </c>
    </row>
    <row r="103" spans="1:6" s="4" customFormat="1" ht="27" customHeight="1">
      <c r="A103" s="10" t="s">
        <v>132</v>
      </c>
      <c r="B103" s="118"/>
      <c r="C103" s="115">
        <v>6</v>
      </c>
      <c r="D103" s="71" t="s">
        <v>7</v>
      </c>
      <c r="E103" s="116">
        <v>75.099999999999994</v>
      </c>
      <c r="F103" s="72">
        <f t="shared" si="10"/>
        <v>2253</v>
      </c>
    </row>
    <row r="104" spans="1:6" s="6" customFormat="1" ht="27" customHeight="1">
      <c r="A104" s="10" t="s">
        <v>133</v>
      </c>
      <c r="B104" s="118"/>
      <c r="C104" s="115">
        <v>6</v>
      </c>
      <c r="D104" s="71" t="s">
        <v>7</v>
      </c>
      <c r="E104" s="116">
        <v>75.099999999999994</v>
      </c>
      <c r="F104" s="72">
        <f t="shared" si="10"/>
        <v>2253</v>
      </c>
    </row>
    <row r="105" spans="1:6" s="4" customFormat="1" ht="30.6" thickBot="1">
      <c r="A105" s="149" t="s">
        <v>43</v>
      </c>
      <c r="B105" s="150"/>
      <c r="C105" s="150"/>
      <c r="D105" s="150"/>
      <c r="E105" s="150"/>
      <c r="F105" s="151"/>
    </row>
    <row r="106" spans="1:6" s="4" customFormat="1" ht="30.6" thickBot="1">
      <c r="A106" s="18" t="s">
        <v>0</v>
      </c>
      <c r="B106" s="7" t="s">
        <v>2</v>
      </c>
      <c r="C106" s="7" t="s">
        <v>3</v>
      </c>
      <c r="D106" s="7" t="s">
        <v>5</v>
      </c>
      <c r="E106" s="66" t="s">
        <v>1</v>
      </c>
      <c r="F106" s="7" t="s">
        <v>28</v>
      </c>
    </row>
    <row r="107" spans="1:6" s="4" customFormat="1" ht="28.2" customHeight="1">
      <c r="A107" s="19" t="s">
        <v>75</v>
      </c>
      <c r="B107" s="137"/>
      <c r="C107" s="133">
        <v>6</v>
      </c>
      <c r="D107" s="80" t="s">
        <v>21</v>
      </c>
      <c r="E107" s="134">
        <v>122.9</v>
      </c>
      <c r="F107" s="138">
        <f>E107*6</f>
        <v>737.40000000000009</v>
      </c>
    </row>
    <row r="108" spans="1:6" s="4" customFormat="1" ht="28.2" customHeight="1">
      <c r="A108" s="10" t="s">
        <v>74</v>
      </c>
      <c r="B108" s="118"/>
      <c r="C108" s="115">
        <v>6</v>
      </c>
      <c r="D108" s="71" t="s">
        <v>21</v>
      </c>
      <c r="E108" s="116">
        <v>122.9</v>
      </c>
      <c r="F108" s="72">
        <f>E108*6</f>
        <v>737.40000000000009</v>
      </c>
    </row>
    <row r="109" spans="1:6" s="4" customFormat="1" ht="28.2" customHeight="1">
      <c r="A109" s="10" t="s">
        <v>76</v>
      </c>
      <c r="B109" s="118"/>
      <c r="C109" s="115">
        <v>6</v>
      </c>
      <c r="D109" s="71" t="s">
        <v>21</v>
      </c>
      <c r="E109" s="116">
        <v>122.9</v>
      </c>
      <c r="F109" s="72">
        <f>E109*6</f>
        <v>737.40000000000009</v>
      </c>
    </row>
    <row r="110" spans="1:6" s="4" customFormat="1" ht="28.2" customHeight="1">
      <c r="A110" s="10" t="s">
        <v>77</v>
      </c>
      <c r="B110" s="118"/>
      <c r="C110" s="115">
        <v>6</v>
      </c>
      <c r="D110" s="71" t="s">
        <v>21</v>
      </c>
      <c r="E110" s="116">
        <v>122.9</v>
      </c>
      <c r="F110" s="72">
        <f>E110*6</f>
        <v>737.40000000000009</v>
      </c>
    </row>
    <row r="111" spans="1:6" s="4" customFormat="1" ht="28.2" customHeight="1" thickBot="1">
      <c r="A111" s="11" t="s">
        <v>78</v>
      </c>
      <c r="B111" s="120"/>
      <c r="C111" s="132">
        <v>6</v>
      </c>
      <c r="D111" s="45" t="s">
        <v>21</v>
      </c>
      <c r="E111" s="122">
        <v>122.9</v>
      </c>
      <c r="F111" s="73">
        <f>E111*6</f>
        <v>737.40000000000009</v>
      </c>
    </row>
    <row r="112" spans="1:6" s="4" customFormat="1" ht="28.2" customHeight="1">
      <c r="A112" s="19" t="s">
        <v>152</v>
      </c>
      <c r="B112" s="137"/>
      <c r="C112" s="133">
        <v>6</v>
      </c>
      <c r="D112" s="80" t="s">
        <v>21</v>
      </c>
      <c r="E112" s="134">
        <v>112.8</v>
      </c>
      <c r="F112" s="138">
        <f>E112*9</f>
        <v>1015.1999999999999</v>
      </c>
    </row>
    <row r="113" spans="1:6" s="4" customFormat="1" ht="28.2" customHeight="1">
      <c r="A113" s="10" t="s">
        <v>153</v>
      </c>
      <c r="B113" s="118"/>
      <c r="C113" s="115">
        <v>6</v>
      </c>
      <c r="D113" s="71" t="s">
        <v>21</v>
      </c>
      <c r="E113" s="116">
        <v>112.8</v>
      </c>
      <c r="F113" s="72">
        <f t="shared" ref="F113:F117" si="11">E113*9</f>
        <v>1015.1999999999999</v>
      </c>
    </row>
    <row r="114" spans="1:6" s="4" customFormat="1" ht="28.2" customHeight="1">
      <c r="A114" s="10" t="s">
        <v>154</v>
      </c>
      <c r="B114" s="118"/>
      <c r="C114" s="115">
        <v>6</v>
      </c>
      <c r="D114" s="71" t="s">
        <v>21</v>
      </c>
      <c r="E114" s="116">
        <v>112.8</v>
      </c>
      <c r="F114" s="72">
        <f t="shared" si="11"/>
        <v>1015.1999999999999</v>
      </c>
    </row>
    <row r="115" spans="1:6" s="4" customFormat="1" ht="28.2" customHeight="1">
      <c r="A115" s="10" t="s">
        <v>155</v>
      </c>
      <c r="B115" s="118"/>
      <c r="C115" s="115">
        <v>6</v>
      </c>
      <c r="D115" s="71" t="s">
        <v>21</v>
      </c>
      <c r="E115" s="116">
        <v>103.7</v>
      </c>
      <c r="F115" s="72">
        <f t="shared" si="11"/>
        <v>933.30000000000007</v>
      </c>
    </row>
    <row r="116" spans="1:6" s="4" customFormat="1" ht="28.2" customHeight="1">
      <c r="A116" s="10" t="s">
        <v>156</v>
      </c>
      <c r="B116" s="118"/>
      <c r="C116" s="115">
        <v>6</v>
      </c>
      <c r="D116" s="71" t="s">
        <v>21</v>
      </c>
      <c r="E116" s="116">
        <v>103.7</v>
      </c>
      <c r="F116" s="72">
        <f t="shared" si="11"/>
        <v>933.30000000000007</v>
      </c>
    </row>
    <row r="117" spans="1:6" s="4" customFormat="1" ht="28.2" customHeight="1" thickBot="1">
      <c r="A117" s="11" t="s">
        <v>157</v>
      </c>
      <c r="B117" s="120"/>
      <c r="C117" s="132">
        <v>6</v>
      </c>
      <c r="D117" s="45" t="s">
        <v>21</v>
      </c>
      <c r="E117" s="122">
        <v>103.7</v>
      </c>
      <c r="F117" s="73">
        <f t="shared" si="11"/>
        <v>933.30000000000007</v>
      </c>
    </row>
    <row r="118" spans="1:6" s="4" customFormat="1" ht="35.4" thickBot="1">
      <c r="A118" s="146" t="s">
        <v>68</v>
      </c>
      <c r="B118" s="147"/>
      <c r="C118" s="147"/>
      <c r="D118" s="147"/>
      <c r="E118" s="147"/>
      <c r="F118" s="148"/>
    </row>
    <row r="119" spans="1:6" s="4" customFormat="1" ht="30.6" thickBot="1">
      <c r="A119" s="51" t="s">
        <v>106</v>
      </c>
      <c r="B119" s="41" t="s">
        <v>2</v>
      </c>
      <c r="C119" s="41" t="s">
        <v>3</v>
      </c>
      <c r="D119" s="41" t="s">
        <v>5</v>
      </c>
      <c r="E119" s="94" t="s">
        <v>1</v>
      </c>
      <c r="F119" s="41" t="s">
        <v>229</v>
      </c>
    </row>
    <row r="120" spans="1:6" s="4" customFormat="1" ht="30">
      <c r="A120" s="10" t="s">
        <v>81</v>
      </c>
      <c r="B120" s="81">
        <v>11</v>
      </c>
      <c r="C120" s="115">
        <v>4.2</v>
      </c>
      <c r="D120" s="71" t="s">
        <v>26</v>
      </c>
      <c r="E120" s="116">
        <v>62.650000000000006</v>
      </c>
      <c r="F120" s="72">
        <f>E120*50</f>
        <v>3132.5000000000005</v>
      </c>
    </row>
    <row r="121" spans="1:6" s="4" customFormat="1" ht="21" customHeight="1">
      <c r="A121" s="10" t="s">
        <v>82</v>
      </c>
      <c r="B121" s="81">
        <v>12</v>
      </c>
      <c r="C121" s="115">
        <v>4.9000000000000004</v>
      </c>
      <c r="D121" s="71" t="s">
        <v>25</v>
      </c>
      <c r="E121" s="116">
        <v>66.709999999999994</v>
      </c>
      <c r="F121" s="72">
        <f t="shared" ref="F121:F128" si="12">E121*50</f>
        <v>3335.4999999999995</v>
      </c>
    </row>
    <row r="122" spans="1:6" s="4" customFormat="1" ht="30" customHeight="1">
      <c r="A122" s="10" t="s">
        <v>83</v>
      </c>
      <c r="B122" s="81">
        <v>12</v>
      </c>
      <c r="C122" s="115">
        <v>4.5999999999999996</v>
      </c>
      <c r="D122" s="71" t="s">
        <v>26</v>
      </c>
      <c r="E122" s="116">
        <v>67.83</v>
      </c>
      <c r="F122" s="72">
        <f t="shared" si="12"/>
        <v>3391.5</v>
      </c>
    </row>
    <row r="123" spans="1:6" s="4" customFormat="1" ht="30">
      <c r="A123" s="10" t="s">
        <v>84</v>
      </c>
      <c r="B123" s="81">
        <v>12</v>
      </c>
      <c r="C123" s="115">
        <v>4.9000000000000004</v>
      </c>
      <c r="D123" s="71" t="s">
        <v>26</v>
      </c>
      <c r="E123" s="116">
        <v>64.89</v>
      </c>
      <c r="F123" s="72">
        <f t="shared" si="12"/>
        <v>3244.5</v>
      </c>
    </row>
    <row r="124" spans="1:6" s="6" customFormat="1" ht="33.75" customHeight="1">
      <c r="A124" s="10" t="s">
        <v>85</v>
      </c>
      <c r="B124" s="81">
        <v>11</v>
      </c>
      <c r="C124" s="115">
        <v>4.5</v>
      </c>
      <c r="D124" s="71" t="s">
        <v>25</v>
      </c>
      <c r="E124" s="116">
        <v>70.7</v>
      </c>
      <c r="F124" s="72">
        <f t="shared" si="12"/>
        <v>3535</v>
      </c>
    </row>
    <row r="125" spans="1:6" s="4" customFormat="1" ht="30">
      <c r="A125" s="10" t="s">
        <v>86</v>
      </c>
      <c r="B125" s="81">
        <v>12</v>
      </c>
      <c r="C125" s="115">
        <v>4.9000000000000004</v>
      </c>
      <c r="D125" s="71" t="s">
        <v>25</v>
      </c>
      <c r="E125" s="116">
        <v>66.92</v>
      </c>
      <c r="F125" s="72">
        <f t="shared" si="12"/>
        <v>3346</v>
      </c>
    </row>
    <row r="126" spans="1:6" s="4" customFormat="1" ht="30">
      <c r="A126" s="10" t="s">
        <v>87</v>
      </c>
      <c r="B126" s="81">
        <v>11</v>
      </c>
      <c r="C126" s="115">
        <v>4.2</v>
      </c>
      <c r="D126" s="71" t="s">
        <v>25</v>
      </c>
      <c r="E126" s="116">
        <v>61.25</v>
      </c>
      <c r="F126" s="72">
        <f t="shared" si="12"/>
        <v>3062.5</v>
      </c>
    </row>
    <row r="127" spans="1:6" s="4" customFormat="1" ht="30">
      <c r="A127" s="10" t="s">
        <v>88</v>
      </c>
      <c r="B127" s="81">
        <v>12</v>
      </c>
      <c r="C127" s="115">
        <v>4.8</v>
      </c>
      <c r="D127" s="71" t="s">
        <v>25</v>
      </c>
      <c r="E127" s="116">
        <v>66.08</v>
      </c>
      <c r="F127" s="72">
        <f t="shared" si="12"/>
        <v>3304</v>
      </c>
    </row>
    <row r="128" spans="1:6" s="4" customFormat="1" ht="30.6" thickBot="1">
      <c r="A128" s="10" t="s">
        <v>89</v>
      </c>
      <c r="B128" s="81">
        <v>12</v>
      </c>
      <c r="C128" s="115">
        <v>4.9000000000000004</v>
      </c>
      <c r="D128" s="71" t="s">
        <v>25</v>
      </c>
      <c r="E128" s="116">
        <v>66.36</v>
      </c>
      <c r="F128" s="72">
        <f t="shared" si="12"/>
        <v>3318</v>
      </c>
    </row>
    <row r="129" spans="1:6" s="4" customFormat="1" ht="30.6" thickBot="1">
      <c r="A129" s="51" t="s">
        <v>105</v>
      </c>
      <c r="B129" s="41" t="s">
        <v>2</v>
      </c>
      <c r="C129" s="41" t="s">
        <v>3</v>
      </c>
      <c r="D129" s="41" t="s">
        <v>5</v>
      </c>
      <c r="E129" s="94" t="s">
        <v>1</v>
      </c>
      <c r="F129" s="41" t="s">
        <v>217</v>
      </c>
    </row>
    <row r="130" spans="1:6" s="52" customFormat="1" ht="21" customHeight="1">
      <c r="A130" s="10" t="s">
        <v>91</v>
      </c>
      <c r="B130" s="81">
        <v>11</v>
      </c>
      <c r="C130" s="115">
        <v>4.5</v>
      </c>
      <c r="D130" s="71" t="s">
        <v>22</v>
      </c>
      <c r="E130" s="116">
        <v>75</v>
      </c>
      <c r="F130" s="72">
        <f>E130*30</f>
        <v>2250</v>
      </c>
    </row>
    <row r="131" spans="1:6" s="52" customFormat="1" ht="30.6" customHeight="1">
      <c r="A131" s="10" t="s">
        <v>92</v>
      </c>
      <c r="B131" s="81">
        <v>13</v>
      </c>
      <c r="C131" s="115">
        <v>5</v>
      </c>
      <c r="D131" s="71" t="s">
        <v>22</v>
      </c>
      <c r="E131" s="116">
        <v>78.13</v>
      </c>
      <c r="F131" s="72">
        <f t="shared" ref="F131:F142" si="13">E131*30</f>
        <v>2343.8999999999996</v>
      </c>
    </row>
    <row r="132" spans="1:6" s="52" customFormat="1" ht="30">
      <c r="A132" s="10" t="s">
        <v>93</v>
      </c>
      <c r="B132" s="81">
        <v>12</v>
      </c>
      <c r="C132" s="115">
        <v>4.5999999999999996</v>
      </c>
      <c r="D132" s="71" t="s">
        <v>22</v>
      </c>
      <c r="E132" s="116">
        <v>76.400000000000006</v>
      </c>
      <c r="F132" s="72">
        <f t="shared" si="13"/>
        <v>2292</v>
      </c>
    </row>
    <row r="133" spans="1:6" s="52" customFormat="1" ht="30">
      <c r="A133" s="10" t="s">
        <v>94</v>
      </c>
      <c r="B133" s="81">
        <v>12</v>
      </c>
      <c r="C133" s="115">
        <v>4.9000000000000004</v>
      </c>
      <c r="D133" s="71" t="s">
        <v>22</v>
      </c>
      <c r="E133" s="116">
        <v>72.900000000000006</v>
      </c>
      <c r="F133" s="72">
        <f t="shared" si="13"/>
        <v>2187</v>
      </c>
    </row>
    <row r="134" spans="1:6" s="52" customFormat="1" ht="30">
      <c r="A134" s="10" t="s">
        <v>95</v>
      </c>
      <c r="B134" s="81">
        <v>11</v>
      </c>
      <c r="C134" s="115">
        <v>4.5</v>
      </c>
      <c r="D134" s="71" t="s">
        <v>22</v>
      </c>
      <c r="E134" s="116">
        <v>73.84</v>
      </c>
      <c r="F134" s="72">
        <f t="shared" si="13"/>
        <v>2215.2000000000003</v>
      </c>
    </row>
    <row r="135" spans="1:6" s="52" customFormat="1" ht="30">
      <c r="A135" s="10" t="s">
        <v>97</v>
      </c>
      <c r="B135" s="81">
        <v>15</v>
      </c>
      <c r="C135" s="115">
        <v>5.4</v>
      </c>
      <c r="D135" s="71" t="s">
        <v>22</v>
      </c>
      <c r="E135" s="116">
        <v>84.1</v>
      </c>
      <c r="F135" s="72">
        <f t="shared" si="13"/>
        <v>2523</v>
      </c>
    </row>
    <row r="136" spans="1:6" s="52" customFormat="1" ht="30">
      <c r="A136" s="10" t="s">
        <v>98</v>
      </c>
      <c r="B136" s="81">
        <v>14</v>
      </c>
      <c r="C136" s="115">
        <v>4.9000000000000004</v>
      </c>
      <c r="D136" s="71" t="s">
        <v>22</v>
      </c>
      <c r="E136" s="116">
        <v>74.88</v>
      </c>
      <c r="F136" s="72">
        <f t="shared" si="13"/>
        <v>2246.3999999999996</v>
      </c>
    </row>
    <row r="137" spans="1:6" s="52" customFormat="1" ht="21" customHeight="1">
      <c r="A137" s="10" t="s">
        <v>99</v>
      </c>
      <c r="B137" s="81">
        <v>12</v>
      </c>
      <c r="C137" s="115">
        <v>4.9000000000000004</v>
      </c>
      <c r="D137" s="71" t="s">
        <v>22</v>
      </c>
      <c r="E137" s="116">
        <v>70.7</v>
      </c>
      <c r="F137" s="72">
        <f t="shared" si="13"/>
        <v>2121</v>
      </c>
    </row>
    <row r="138" spans="1:6" s="52" customFormat="1" ht="30.75" customHeight="1">
      <c r="A138" s="10" t="s">
        <v>100</v>
      </c>
      <c r="B138" s="81">
        <v>11</v>
      </c>
      <c r="C138" s="115">
        <v>4.2</v>
      </c>
      <c r="D138" s="71" t="s">
        <v>22</v>
      </c>
      <c r="E138" s="116">
        <v>74.099999999999994</v>
      </c>
      <c r="F138" s="72">
        <f t="shared" si="13"/>
        <v>2223</v>
      </c>
    </row>
    <row r="139" spans="1:6" s="52" customFormat="1" ht="30">
      <c r="A139" s="10" t="s">
        <v>101</v>
      </c>
      <c r="B139" s="81">
        <v>12</v>
      </c>
      <c r="C139" s="115">
        <v>4.9000000000000004</v>
      </c>
      <c r="D139" s="71" t="s">
        <v>22</v>
      </c>
      <c r="E139" s="116">
        <v>64.900000000000006</v>
      </c>
      <c r="F139" s="72">
        <f t="shared" si="13"/>
        <v>1947.0000000000002</v>
      </c>
    </row>
    <row r="140" spans="1:6" s="52" customFormat="1" ht="30">
      <c r="A140" s="10" t="s">
        <v>102</v>
      </c>
      <c r="B140" s="81">
        <v>11</v>
      </c>
      <c r="C140" s="115">
        <v>4.5</v>
      </c>
      <c r="D140" s="71" t="s">
        <v>22</v>
      </c>
      <c r="E140" s="116">
        <v>77.099999999999994</v>
      </c>
      <c r="F140" s="72">
        <f t="shared" si="13"/>
        <v>2313</v>
      </c>
    </row>
    <row r="141" spans="1:6" s="52" customFormat="1" ht="30">
      <c r="A141" s="10" t="s">
        <v>103</v>
      </c>
      <c r="B141" s="81">
        <v>12</v>
      </c>
      <c r="C141" s="115">
        <v>4.9000000000000004</v>
      </c>
      <c r="D141" s="71" t="s">
        <v>22</v>
      </c>
      <c r="E141" s="116">
        <v>74.400000000000006</v>
      </c>
      <c r="F141" s="72">
        <f t="shared" si="13"/>
        <v>2232</v>
      </c>
    </row>
    <row r="142" spans="1:6" s="52" customFormat="1" ht="30.6" thickBot="1">
      <c r="A142" s="10" t="s">
        <v>104</v>
      </c>
      <c r="B142" s="81">
        <v>12</v>
      </c>
      <c r="C142" s="115">
        <v>4.8</v>
      </c>
      <c r="D142" s="71" t="s">
        <v>22</v>
      </c>
      <c r="E142" s="116">
        <v>74.8</v>
      </c>
      <c r="F142" s="72">
        <f t="shared" si="13"/>
        <v>2244</v>
      </c>
    </row>
    <row r="143" spans="1:6" s="52" customFormat="1" ht="35.4" thickBot="1">
      <c r="A143" s="146" t="s">
        <v>231</v>
      </c>
      <c r="B143" s="147"/>
      <c r="C143" s="147"/>
      <c r="D143" s="147"/>
      <c r="E143" s="147"/>
      <c r="F143" s="148"/>
    </row>
    <row r="144" spans="1:6" s="52" customFormat="1" ht="30.6" thickBot="1">
      <c r="A144" s="51" t="s">
        <v>106</v>
      </c>
      <c r="B144" s="41" t="s">
        <v>2</v>
      </c>
      <c r="C144" s="41" t="s">
        <v>3</v>
      </c>
      <c r="D144" s="41" t="s">
        <v>5</v>
      </c>
      <c r="E144" s="94" t="s">
        <v>1</v>
      </c>
      <c r="F144" s="41" t="s">
        <v>217</v>
      </c>
    </row>
    <row r="145" spans="1:6" s="52" customFormat="1" ht="30">
      <c r="A145" s="68" t="s">
        <v>81</v>
      </c>
      <c r="B145" s="139">
        <v>11</v>
      </c>
      <c r="C145" s="140">
        <v>4.2</v>
      </c>
      <c r="D145" s="69" t="s">
        <v>26</v>
      </c>
      <c r="E145" s="69">
        <v>47.25</v>
      </c>
      <c r="F145" s="70">
        <f>E145*50</f>
        <v>2362.5</v>
      </c>
    </row>
    <row r="146" spans="1:6" s="52" customFormat="1" ht="30">
      <c r="A146" s="9" t="s">
        <v>82</v>
      </c>
      <c r="B146" s="10">
        <v>12</v>
      </c>
      <c r="C146" s="14">
        <v>4.9000000000000004</v>
      </c>
      <c r="D146" s="10" t="s">
        <v>25</v>
      </c>
      <c r="E146" s="42">
        <v>54.974999999999994</v>
      </c>
      <c r="F146" s="29">
        <f>E146*50</f>
        <v>2748.7499999999995</v>
      </c>
    </row>
    <row r="147" spans="1:6" s="52" customFormat="1" ht="30">
      <c r="A147" s="9" t="s">
        <v>83</v>
      </c>
      <c r="B147" s="10">
        <v>12</v>
      </c>
      <c r="C147" s="14">
        <v>4.5999999999999996</v>
      </c>
      <c r="D147" s="10" t="s">
        <v>26</v>
      </c>
      <c r="E147" s="42">
        <v>56.174999999999997</v>
      </c>
      <c r="F147" s="29">
        <f t="shared" ref="F147:F153" si="14">E147*50</f>
        <v>2808.75</v>
      </c>
    </row>
    <row r="148" spans="1:6" s="54" customFormat="1" ht="30">
      <c r="A148" s="9" t="s">
        <v>84</v>
      </c>
      <c r="B148" s="10">
        <v>12</v>
      </c>
      <c r="C148" s="14">
        <v>4.9000000000000004</v>
      </c>
      <c r="D148" s="10" t="s">
        <v>26</v>
      </c>
      <c r="E148" s="42">
        <v>53.025000000000006</v>
      </c>
      <c r="F148" s="29">
        <f t="shared" si="14"/>
        <v>2651.2500000000005</v>
      </c>
    </row>
    <row r="149" spans="1:6" s="54" customFormat="1" ht="21" customHeight="1">
      <c r="A149" s="9" t="s">
        <v>85</v>
      </c>
      <c r="B149" s="10">
        <v>11</v>
      </c>
      <c r="C149" s="14">
        <v>4.5</v>
      </c>
      <c r="D149" s="10" t="s">
        <v>25</v>
      </c>
      <c r="E149" s="42">
        <v>59.25</v>
      </c>
      <c r="F149" s="29">
        <f t="shared" si="14"/>
        <v>2962.5</v>
      </c>
    </row>
    <row r="150" spans="1:6" s="54" customFormat="1" ht="30.6" customHeight="1">
      <c r="A150" s="9" t="s">
        <v>86</v>
      </c>
      <c r="B150" s="10">
        <v>12</v>
      </c>
      <c r="C150" s="14">
        <v>4.9000000000000004</v>
      </c>
      <c r="D150" s="10" t="s">
        <v>25</v>
      </c>
      <c r="E150" s="42">
        <v>55.199999999999996</v>
      </c>
      <c r="F150" s="29">
        <f t="shared" si="14"/>
        <v>2760</v>
      </c>
    </row>
    <row r="151" spans="1:6" s="54" customFormat="1" ht="30">
      <c r="A151" s="68" t="s">
        <v>87</v>
      </c>
      <c r="B151" s="139">
        <v>11</v>
      </c>
      <c r="C151" s="140">
        <v>4.2</v>
      </c>
      <c r="D151" s="69" t="s">
        <v>25</v>
      </c>
      <c r="E151" s="69">
        <v>45</v>
      </c>
      <c r="F151" s="69">
        <f t="shared" si="14"/>
        <v>2250</v>
      </c>
    </row>
    <row r="152" spans="1:6" s="54" customFormat="1" ht="30">
      <c r="A152" s="9" t="s">
        <v>88</v>
      </c>
      <c r="B152" s="10">
        <v>12</v>
      </c>
      <c r="C152" s="14">
        <v>4.8</v>
      </c>
      <c r="D152" s="10" t="s">
        <v>25</v>
      </c>
      <c r="E152" s="42">
        <v>54.3</v>
      </c>
      <c r="F152" s="29">
        <f t="shared" si="14"/>
        <v>2715</v>
      </c>
    </row>
    <row r="153" spans="1:6" s="54" customFormat="1" ht="30.6" thickBot="1">
      <c r="A153" s="13" t="s">
        <v>89</v>
      </c>
      <c r="B153" s="11">
        <v>12</v>
      </c>
      <c r="C153" s="26">
        <v>4.9000000000000004</v>
      </c>
      <c r="D153" s="11" t="s">
        <v>25</v>
      </c>
      <c r="E153" s="43">
        <v>54.599999999999994</v>
      </c>
      <c r="F153" s="29">
        <f t="shared" si="14"/>
        <v>2729.9999999999995</v>
      </c>
    </row>
    <row r="154" spans="1:6" s="54" customFormat="1" ht="30.6" thickBot="1">
      <c r="A154" s="51" t="s">
        <v>105</v>
      </c>
      <c r="B154" s="41" t="s">
        <v>2</v>
      </c>
      <c r="C154" s="41" t="s">
        <v>3</v>
      </c>
      <c r="D154" s="41" t="s">
        <v>5</v>
      </c>
      <c r="E154" s="94" t="s">
        <v>1</v>
      </c>
      <c r="F154" s="41" t="s">
        <v>217</v>
      </c>
    </row>
    <row r="155" spans="1:6" s="54" customFormat="1" ht="30">
      <c r="A155" s="9" t="s">
        <v>91</v>
      </c>
      <c r="B155" s="77">
        <v>12</v>
      </c>
      <c r="C155" s="129">
        <v>4.9000000000000004</v>
      </c>
      <c r="D155" s="55" t="s">
        <v>22</v>
      </c>
      <c r="E155" s="141">
        <v>61.373000000000005</v>
      </c>
      <c r="F155" s="131">
        <f t="shared" ref="F155:F168" si="15">E155*30</f>
        <v>1841.19</v>
      </c>
    </row>
    <row r="156" spans="1:6" s="54" customFormat="1" ht="30">
      <c r="A156" s="10" t="s">
        <v>92</v>
      </c>
      <c r="B156" s="81">
        <v>13</v>
      </c>
      <c r="C156" s="115">
        <v>5</v>
      </c>
      <c r="D156" s="71" t="s">
        <v>22</v>
      </c>
      <c r="E156" s="42">
        <v>63.8</v>
      </c>
      <c r="F156" s="72">
        <f t="shared" si="15"/>
        <v>1914</v>
      </c>
    </row>
    <row r="157" spans="1:6" s="54" customFormat="1" ht="30">
      <c r="A157" s="10" t="s">
        <v>93</v>
      </c>
      <c r="B157" s="81">
        <v>12</v>
      </c>
      <c r="C157" s="115">
        <v>4.5999999999999996</v>
      </c>
      <c r="D157" s="71" t="s">
        <v>22</v>
      </c>
      <c r="E157" s="42">
        <v>62.764000000000003</v>
      </c>
      <c r="F157" s="72">
        <f t="shared" si="15"/>
        <v>1882.92</v>
      </c>
    </row>
    <row r="158" spans="1:6" s="54" customFormat="1" ht="21" customHeight="1">
      <c r="A158" s="10" t="s">
        <v>94</v>
      </c>
      <c r="B158" s="81">
        <v>12</v>
      </c>
      <c r="C158" s="115">
        <v>4.9000000000000004</v>
      </c>
      <c r="D158" s="71" t="s">
        <v>22</v>
      </c>
      <c r="E158" s="42">
        <v>59.253999999999998</v>
      </c>
      <c r="F158" s="72">
        <f t="shared" si="15"/>
        <v>1777.62</v>
      </c>
    </row>
    <row r="159" spans="1:6" s="54" customFormat="1" ht="30.6" customHeight="1">
      <c r="A159" s="10" t="s">
        <v>95</v>
      </c>
      <c r="B159" s="81">
        <v>11</v>
      </c>
      <c r="C159" s="115">
        <v>4.5</v>
      </c>
      <c r="D159" s="71" t="s">
        <v>22</v>
      </c>
      <c r="E159" s="42">
        <v>59.5</v>
      </c>
      <c r="F159" s="72">
        <f t="shared" si="15"/>
        <v>1785</v>
      </c>
    </row>
    <row r="160" spans="1:6" s="54" customFormat="1" ht="30">
      <c r="A160" s="10" t="s">
        <v>96</v>
      </c>
      <c r="B160" s="81">
        <v>15</v>
      </c>
      <c r="C160" s="115">
        <v>5.4</v>
      </c>
      <c r="D160" s="71" t="s">
        <v>22</v>
      </c>
      <c r="E160" s="42">
        <v>74.698000000000008</v>
      </c>
      <c r="F160" s="72">
        <f t="shared" si="15"/>
        <v>2240.94</v>
      </c>
    </row>
    <row r="161" spans="1:6" s="54" customFormat="1" ht="30">
      <c r="A161" s="10" t="s">
        <v>97</v>
      </c>
      <c r="B161" s="81">
        <v>14</v>
      </c>
      <c r="C161" s="115">
        <v>4.9000000000000004</v>
      </c>
      <c r="D161" s="71" t="s">
        <v>22</v>
      </c>
      <c r="E161" s="42">
        <v>70.498999999999995</v>
      </c>
      <c r="F161" s="72">
        <f t="shared" si="15"/>
        <v>2114.9699999999998</v>
      </c>
    </row>
    <row r="162" spans="1:6" s="54" customFormat="1" ht="30">
      <c r="A162" s="10" t="s">
        <v>98</v>
      </c>
      <c r="B162" s="81">
        <v>12</v>
      </c>
      <c r="C162" s="115">
        <v>4.9000000000000004</v>
      </c>
      <c r="D162" s="71" t="s">
        <v>22</v>
      </c>
      <c r="E162" s="42">
        <v>60.6</v>
      </c>
      <c r="F162" s="72">
        <f t="shared" si="15"/>
        <v>1818</v>
      </c>
    </row>
    <row r="163" spans="1:6" s="54" customFormat="1" ht="30">
      <c r="A163" s="10" t="s">
        <v>99</v>
      </c>
      <c r="B163" s="81">
        <v>11</v>
      </c>
      <c r="C163" s="115">
        <v>4.2</v>
      </c>
      <c r="D163" s="71" t="s">
        <v>22</v>
      </c>
      <c r="E163" s="42">
        <v>57.005000000000003</v>
      </c>
      <c r="F163" s="72">
        <f t="shared" si="15"/>
        <v>1710.15</v>
      </c>
    </row>
    <row r="164" spans="1:6" s="54" customFormat="1" ht="30">
      <c r="A164" s="10" t="s">
        <v>100</v>
      </c>
      <c r="B164" s="81">
        <v>12</v>
      </c>
      <c r="C164" s="115">
        <v>4.9000000000000004</v>
      </c>
      <c r="D164" s="71" t="s">
        <v>22</v>
      </c>
      <c r="E164" s="42">
        <v>60.45</v>
      </c>
      <c r="F164" s="72">
        <f t="shared" si="15"/>
        <v>1813.5</v>
      </c>
    </row>
    <row r="165" spans="1:6" s="54" customFormat="1" ht="30">
      <c r="A165" s="10" t="s">
        <v>101</v>
      </c>
      <c r="B165" s="81">
        <v>11</v>
      </c>
      <c r="C165" s="115">
        <v>4.5</v>
      </c>
      <c r="D165" s="71" t="s">
        <v>22</v>
      </c>
      <c r="E165" s="42">
        <v>64.882999999999996</v>
      </c>
      <c r="F165" s="72">
        <f t="shared" si="15"/>
        <v>1946.4899999999998</v>
      </c>
    </row>
    <row r="166" spans="1:6" s="54" customFormat="1" ht="30">
      <c r="A166" s="10" t="s">
        <v>102</v>
      </c>
      <c r="B166" s="81">
        <v>12</v>
      </c>
      <c r="C166" s="115">
        <v>4.9000000000000004</v>
      </c>
      <c r="D166" s="71" t="s">
        <v>22</v>
      </c>
      <c r="E166" s="42">
        <v>63.492000000000004</v>
      </c>
      <c r="F166" s="72">
        <f t="shared" si="15"/>
        <v>1904.7600000000002</v>
      </c>
    </row>
    <row r="167" spans="1:6" s="54" customFormat="1" ht="30">
      <c r="A167" s="10" t="s">
        <v>103</v>
      </c>
      <c r="B167" s="81">
        <v>12</v>
      </c>
      <c r="C167" s="115">
        <v>4.8</v>
      </c>
      <c r="D167" s="71" t="s">
        <v>22</v>
      </c>
      <c r="E167" s="42">
        <v>60.71</v>
      </c>
      <c r="F167" s="72">
        <f t="shared" si="15"/>
        <v>1821.3</v>
      </c>
    </row>
    <row r="168" spans="1:6" s="54" customFormat="1" ht="30.6" thickBot="1">
      <c r="A168" s="10" t="s">
        <v>104</v>
      </c>
      <c r="B168" s="81">
        <v>12</v>
      </c>
      <c r="C168" s="115">
        <v>4.9000000000000004</v>
      </c>
      <c r="D168" s="71" t="s">
        <v>22</v>
      </c>
      <c r="E168" s="42">
        <v>61.1</v>
      </c>
      <c r="F168" s="72">
        <f t="shared" si="15"/>
        <v>1833</v>
      </c>
    </row>
    <row r="169" spans="1:6" s="54" customFormat="1" ht="35.4" thickBot="1">
      <c r="A169" s="146" t="s">
        <v>137</v>
      </c>
      <c r="B169" s="147"/>
      <c r="C169" s="147"/>
      <c r="D169" s="147"/>
      <c r="E169" s="147"/>
      <c r="F169" s="148"/>
    </row>
    <row r="170" spans="1:6" s="54" customFormat="1" ht="30.6" thickBot="1">
      <c r="A170" s="51" t="s">
        <v>105</v>
      </c>
      <c r="B170" s="41" t="s">
        <v>2</v>
      </c>
      <c r="C170" s="41" t="s">
        <v>3</v>
      </c>
      <c r="D170" s="41" t="s">
        <v>5</v>
      </c>
      <c r="E170" s="94" t="s">
        <v>1</v>
      </c>
      <c r="F170" s="41" t="s">
        <v>27</v>
      </c>
    </row>
    <row r="171" spans="1:6" s="54" customFormat="1" ht="27.6" customHeight="1">
      <c r="A171" s="12" t="s">
        <v>158</v>
      </c>
      <c r="B171" s="10">
        <v>11</v>
      </c>
      <c r="C171" s="14">
        <v>4.8</v>
      </c>
      <c r="D171" s="10" t="s">
        <v>138</v>
      </c>
      <c r="E171" s="35">
        <v>88.9</v>
      </c>
      <c r="F171" s="33">
        <f t="shared" ref="F171:F177" si="16">E171*30</f>
        <v>2667</v>
      </c>
    </row>
    <row r="172" spans="1:6" s="54" customFormat="1" ht="27.6" customHeight="1">
      <c r="A172" s="56" t="s">
        <v>159</v>
      </c>
      <c r="B172" s="57">
        <v>12</v>
      </c>
      <c r="C172" s="58">
        <v>5</v>
      </c>
      <c r="D172" s="57" t="s">
        <v>25</v>
      </c>
      <c r="E172" s="59">
        <v>89</v>
      </c>
      <c r="F172" s="40">
        <f t="shared" si="16"/>
        <v>2670</v>
      </c>
    </row>
    <row r="173" spans="1:6" s="54" customFormat="1" ht="27.6" customHeight="1">
      <c r="A173" s="56" t="s">
        <v>139</v>
      </c>
      <c r="B173" s="57">
        <v>13</v>
      </c>
      <c r="C173" s="58">
        <v>5.4</v>
      </c>
      <c r="D173" s="57" t="s">
        <v>25</v>
      </c>
      <c r="E173" s="59">
        <v>92.91</v>
      </c>
      <c r="F173" s="40">
        <f t="shared" si="16"/>
        <v>2787.2999999999997</v>
      </c>
    </row>
    <row r="174" spans="1:6" s="54" customFormat="1" ht="27.6" customHeight="1">
      <c r="A174" s="56" t="s">
        <v>140</v>
      </c>
      <c r="B174" s="57">
        <v>13.5</v>
      </c>
      <c r="C174" s="58">
        <v>5.4</v>
      </c>
      <c r="D174" s="57" t="s">
        <v>138</v>
      </c>
      <c r="E174" s="59">
        <v>92.39</v>
      </c>
      <c r="F174" s="40">
        <f t="shared" si="16"/>
        <v>2771.7</v>
      </c>
    </row>
    <row r="175" spans="1:6" s="54" customFormat="1" ht="27.6" customHeight="1">
      <c r="A175" s="74" t="s">
        <v>160</v>
      </c>
      <c r="B175" s="60">
        <v>18</v>
      </c>
      <c r="C175" s="61">
        <v>7</v>
      </c>
      <c r="D175" s="60" t="s">
        <v>25</v>
      </c>
      <c r="E175" s="62">
        <v>98.8</v>
      </c>
      <c r="F175" s="63">
        <f t="shared" si="16"/>
        <v>2964</v>
      </c>
    </row>
    <row r="176" spans="1:6" s="54" customFormat="1" ht="27.6" customHeight="1">
      <c r="A176" s="74" t="s">
        <v>167</v>
      </c>
      <c r="B176" s="60">
        <v>12</v>
      </c>
      <c r="C176" s="61">
        <v>4.0999999999999996</v>
      </c>
      <c r="D176" s="60" t="s">
        <v>25</v>
      </c>
      <c r="E176" s="62">
        <v>88.2</v>
      </c>
      <c r="F176" s="63">
        <f t="shared" si="16"/>
        <v>2646</v>
      </c>
    </row>
    <row r="177" spans="1:6" s="54" customFormat="1" ht="27.6" customHeight="1" thickBot="1">
      <c r="A177" s="24" t="s">
        <v>141</v>
      </c>
      <c r="B177" s="21">
        <v>16</v>
      </c>
      <c r="C177" s="36">
        <v>5.2</v>
      </c>
      <c r="D177" s="21" t="s">
        <v>25</v>
      </c>
      <c r="E177" s="64">
        <v>90</v>
      </c>
      <c r="F177" s="47">
        <f t="shared" si="16"/>
        <v>2700</v>
      </c>
    </row>
    <row r="178" spans="1:6" s="54" customFormat="1" ht="35.4" thickBot="1">
      <c r="A178" s="143" t="s">
        <v>169</v>
      </c>
      <c r="B178" s="144"/>
      <c r="C178" s="144"/>
      <c r="D178" s="144"/>
      <c r="E178" s="144"/>
      <c r="F178" s="145"/>
    </row>
    <row r="179" spans="1:6" s="54" customFormat="1" ht="30.6" thickBot="1">
      <c r="A179" s="51" t="s">
        <v>170</v>
      </c>
      <c r="B179" s="41" t="s">
        <v>2</v>
      </c>
      <c r="C179" s="41" t="s">
        <v>3</v>
      </c>
      <c r="D179" s="41" t="s">
        <v>4</v>
      </c>
      <c r="E179" s="94" t="s">
        <v>1</v>
      </c>
      <c r="F179" s="41" t="s">
        <v>217</v>
      </c>
    </row>
    <row r="180" spans="1:6" s="54" customFormat="1" ht="30">
      <c r="A180" s="8" t="s">
        <v>171</v>
      </c>
      <c r="B180" s="19">
        <v>11</v>
      </c>
      <c r="C180" s="20">
        <v>4</v>
      </c>
      <c r="D180" s="10" t="s">
        <v>6</v>
      </c>
      <c r="E180" s="38">
        <v>108.55</v>
      </c>
      <c r="F180" s="84">
        <f t="shared" ref="F180:F186" si="17">E180*30</f>
        <v>3256.5</v>
      </c>
    </row>
    <row r="181" spans="1:6" s="54" customFormat="1" ht="30">
      <c r="A181" s="93" t="s">
        <v>172</v>
      </c>
      <c r="B181" s="10">
        <v>12</v>
      </c>
      <c r="C181" s="14">
        <v>4.9000000000000004</v>
      </c>
      <c r="D181" s="10" t="s">
        <v>6</v>
      </c>
      <c r="E181" s="37">
        <v>113.03</v>
      </c>
      <c r="F181" s="85">
        <f t="shared" si="17"/>
        <v>3390.9</v>
      </c>
    </row>
    <row r="182" spans="1:6" s="54" customFormat="1" ht="30">
      <c r="A182" s="86" t="s">
        <v>173</v>
      </c>
      <c r="B182" s="10">
        <v>12</v>
      </c>
      <c r="C182" s="14">
        <v>5</v>
      </c>
      <c r="D182" s="10" t="s">
        <v>6</v>
      </c>
      <c r="E182" s="37">
        <v>109.7</v>
      </c>
      <c r="F182" s="85">
        <f t="shared" si="17"/>
        <v>3291</v>
      </c>
    </row>
    <row r="183" spans="1:6" s="54" customFormat="1" ht="30">
      <c r="A183" s="86" t="s">
        <v>174</v>
      </c>
      <c r="B183" s="10">
        <v>12</v>
      </c>
      <c r="C183" s="14">
        <v>4.9000000000000004</v>
      </c>
      <c r="D183" s="10" t="s">
        <v>6</v>
      </c>
      <c r="E183" s="37">
        <v>109.7</v>
      </c>
      <c r="F183" s="85">
        <f t="shared" si="17"/>
        <v>3291</v>
      </c>
    </row>
    <row r="184" spans="1:6" s="54" customFormat="1" ht="30">
      <c r="A184" s="12" t="s">
        <v>175</v>
      </c>
      <c r="B184" s="10">
        <v>11</v>
      </c>
      <c r="C184" s="14">
        <v>4.2</v>
      </c>
      <c r="D184" s="10" t="s">
        <v>6</v>
      </c>
      <c r="E184" s="37">
        <v>102.87</v>
      </c>
      <c r="F184" s="85">
        <f t="shared" si="17"/>
        <v>3086.1000000000004</v>
      </c>
    </row>
    <row r="185" spans="1:6" s="54" customFormat="1" ht="30">
      <c r="A185" s="12" t="s">
        <v>176</v>
      </c>
      <c r="B185" s="10">
        <v>10</v>
      </c>
      <c r="C185" s="14">
        <v>4</v>
      </c>
      <c r="D185" s="10" t="s">
        <v>6</v>
      </c>
      <c r="E185" s="37">
        <v>104.07</v>
      </c>
      <c r="F185" s="85">
        <f t="shared" si="17"/>
        <v>3122.1</v>
      </c>
    </row>
    <row r="186" spans="1:6" s="54" customFormat="1" ht="30.6" thickBot="1">
      <c r="A186" s="87" t="s">
        <v>177</v>
      </c>
      <c r="B186" s="88">
        <v>12</v>
      </c>
      <c r="C186" s="89">
        <v>4.8</v>
      </c>
      <c r="D186" s="11" t="s">
        <v>6</v>
      </c>
      <c r="E186" s="90">
        <v>119.37</v>
      </c>
      <c r="F186" s="91">
        <f t="shared" si="17"/>
        <v>3581.1000000000004</v>
      </c>
    </row>
    <row r="187" spans="1:6" s="54" customFormat="1" ht="30.6" thickBot="1">
      <c r="A187" s="51" t="s">
        <v>43</v>
      </c>
      <c r="B187" s="41" t="s">
        <v>2</v>
      </c>
      <c r="C187" s="41" t="s">
        <v>3</v>
      </c>
      <c r="D187" s="41" t="s">
        <v>4</v>
      </c>
      <c r="E187" s="94" t="s">
        <v>1</v>
      </c>
      <c r="F187" s="41" t="s">
        <v>217</v>
      </c>
    </row>
    <row r="188" spans="1:6" s="54" customFormat="1" ht="21" customHeight="1">
      <c r="A188" s="8" t="s">
        <v>187</v>
      </c>
      <c r="B188" s="19">
        <v>12</v>
      </c>
      <c r="C188" s="20">
        <v>4.0999999999999996</v>
      </c>
      <c r="D188" s="19" t="s">
        <v>22</v>
      </c>
      <c r="E188" s="92">
        <v>57.35</v>
      </c>
      <c r="F188" s="32">
        <f t="shared" ref="F188:F204" si="18">E188*12</f>
        <v>688.2</v>
      </c>
    </row>
    <row r="189" spans="1:6" s="54" customFormat="1" ht="30.6" customHeight="1">
      <c r="A189" s="12" t="s">
        <v>178</v>
      </c>
      <c r="B189" s="10">
        <v>12</v>
      </c>
      <c r="C189" s="14">
        <v>5</v>
      </c>
      <c r="D189" s="10" t="s">
        <v>22</v>
      </c>
      <c r="E189" s="35">
        <v>75</v>
      </c>
      <c r="F189" s="33">
        <f t="shared" si="18"/>
        <v>900</v>
      </c>
    </row>
    <row r="190" spans="1:6" s="54" customFormat="1" ht="30">
      <c r="A190" s="12" t="s">
        <v>188</v>
      </c>
      <c r="B190" s="10">
        <v>11</v>
      </c>
      <c r="C190" s="14">
        <v>4.2</v>
      </c>
      <c r="D190" s="10" t="s">
        <v>22</v>
      </c>
      <c r="E190" s="35">
        <v>53.42</v>
      </c>
      <c r="F190" s="33">
        <f t="shared" si="18"/>
        <v>641.04</v>
      </c>
    </row>
    <row r="191" spans="1:6" s="54" customFormat="1" ht="30">
      <c r="A191" s="12" t="s">
        <v>189</v>
      </c>
      <c r="B191" s="10">
        <v>10</v>
      </c>
      <c r="C191" s="14">
        <v>4</v>
      </c>
      <c r="D191" s="10" t="s">
        <v>22</v>
      </c>
      <c r="E191" s="35">
        <v>58.67</v>
      </c>
      <c r="F191" s="33">
        <f t="shared" si="18"/>
        <v>704.04</v>
      </c>
    </row>
    <row r="192" spans="1:6" s="54" customFormat="1" ht="30">
      <c r="A192" s="12" t="s">
        <v>179</v>
      </c>
      <c r="B192" s="10">
        <v>11</v>
      </c>
      <c r="C192" s="14">
        <v>4</v>
      </c>
      <c r="D192" s="10" t="s">
        <v>22</v>
      </c>
      <c r="E192" s="35">
        <v>75</v>
      </c>
      <c r="F192" s="33">
        <f t="shared" si="18"/>
        <v>900</v>
      </c>
    </row>
    <row r="193" spans="1:6" s="54" customFormat="1" ht="21" customHeight="1">
      <c r="A193" s="12" t="s">
        <v>180</v>
      </c>
      <c r="B193" s="10">
        <v>11</v>
      </c>
      <c r="C193" s="14">
        <v>4.7</v>
      </c>
      <c r="D193" s="10" t="s">
        <v>22</v>
      </c>
      <c r="E193" s="35">
        <v>78.75</v>
      </c>
      <c r="F193" s="33">
        <f t="shared" si="18"/>
        <v>945</v>
      </c>
    </row>
    <row r="194" spans="1:6" s="54" customFormat="1" ht="30.6" customHeight="1">
      <c r="A194" s="12" t="s">
        <v>181</v>
      </c>
      <c r="B194" s="10">
        <v>11</v>
      </c>
      <c r="C194" s="14">
        <v>4.2</v>
      </c>
      <c r="D194" s="10" t="s">
        <v>22</v>
      </c>
      <c r="E194" s="35">
        <v>78.75</v>
      </c>
      <c r="F194" s="33">
        <f t="shared" si="18"/>
        <v>945</v>
      </c>
    </row>
    <row r="195" spans="1:6" s="54" customFormat="1" ht="30">
      <c r="A195" s="12" t="s">
        <v>190</v>
      </c>
      <c r="B195" s="10">
        <v>11</v>
      </c>
      <c r="C195" s="14">
        <v>4.2</v>
      </c>
      <c r="D195" s="10" t="s">
        <v>22</v>
      </c>
      <c r="E195" s="35">
        <v>56.25</v>
      </c>
      <c r="F195" s="33">
        <f t="shared" si="18"/>
        <v>675</v>
      </c>
    </row>
    <row r="196" spans="1:6" s="54" customFormat="1" ht="30">
      <c r="A196" s="12" t="s">
        <v>191</v>
      </c>
      <c r="B196" s="10">
        <v>12</v>
      </c>
      <c r="C196" s="14">
        <v>4.9000000000000004</v>
      </c>
      <c r="D196" s="10" t="s">
        <v>22</v>
      </c>
      <c r="E196" s="35">
        <v>56.5</v>
      </c>
      <c r="F196" s="33">
        <f t="shared" si="18"/>
        <v>678</v>
      </c>
    </row>
    <row r="197" spans="1:6" s="54" customFormat="1" ht="30">
      <c r="A197" s="12" t="s">
        <v>192</v>
      </c>
      <c r="B197" s="10">
        <v>12</v>
      </c>
      <c r="C197" s="14">
        <v>4.8</v>
      </c>
      <c r="D197" s="10" t="s">
        <v>22</v>
      </c>
      <c r="E197" s="35">
        <v>55.67</v>
      </c>
      <c r="F197" s="33">
        <f t="shared" si="18"/>
        <v>668.04</v>
      </c>
    </row>
    <row r="198" spans="1:6" s="54" customFormat="1" ht="21" customHeight="1">
      <c r="A198" s="12" t="s">
        <v>193</v>
      </c>
      <c r="B198" s="10">
        <v>11</v>
      </c>
      <c r="C198" s="14">
        <v>4</v>
      </c>
      <c r="D198" s="10" t="s">
        <v>22</v>
      </c>
      <c r="E198" s="35">
        <v>58.42</v>
      </c>
      <c r="F198" s="33">
        <f t="shared" si="18"/>
        <v>701.04</v>
      </c>
    </row>
    <row r="199" spans="1:6" s="54" customFormat="1" ht="30.6" customHeight="1">
      <c r="A199" s="12" t="s">
        <v>182</v>
      </c>
      <c r="B199" s="10">
        <v>12</v>
      </c>
      <c r="C199" s="14">
        <v>4.5</v>
      </c>
      <c r="D199" s="10" t="s">
        <v>22</v>
      </c>
      <c r="E199" s="35">
        <v>60.33</v>
      </c>
      <c r="F199" s="33">
        <f t="shared" si="18"/>
        <v>723.96</v>
      </c>
    </row>
    <row r="200" spans="1:6" s="54" customFormat="1" ht="30">
      <c r="A200" s="12" t="s">
        <v>194</v>
      </c>
      <c r="B200" s="10">
        <v>11</v>
      </c>
      <c r="C200" s="14">
        <v>4</v>
      </c>
      <c r="D200" s="10" t="s">
        <v>22</v>
      </c>
      <c r="E200" s="35">
        <v>58.75</v>
      </c>
      <c r="F200" s="33">
        <f t="shared" si="18"/>
        <v>705</v>
      </c>
    </row>
    <row r="201" spans="1:6" s="54" customFormat="1" ht="30">
      <c r="A201" s="12" t="s">
        <v>183</v>
      </c>
      <c r="B201" s="10">
        <v>12</v>
      </c>
      <c r="C201" s="14">
        <v>4.9000000000000004</v>
      </c>
      <c r="D201" s="10" t="s">
        <v>22</v>
      </c>
      <c r="E201" s="35">
        <v>72.83</v>
      </c>
      <c r="F201" s="33">
        <f t="shared" si="18"/>
        <v>873.96</v>
      </c>
    </row>
    <row r="202" spans="1:6" s="54" customFormat="1" ht="30">
      <c r="A202" s="12" t="s">
        <v>184</v>
      </c>
      <c r="B202" s="10">
        <v>12</v>
      </c>
      <c r="C202" s="14">
        <v>4.9000000000000004</v>
      </c>
      <c r="D202" s="10" t="s">
        <v>22</v>
      </c>
      <c r="E202" s="35">
        <v>69.42</v>
      </c>
      <c r="F202" s="33">
        <f t="shared" si="18"/>
        <v>833.04</v>
      </c>
    </row>
    <row r="203" spans="1:6" s="54" customFormat="1" ht="21" customHeight="1">
      <c r="A203" s="12" t="s">
        <v>185</v>
      </c>
      <c r="B203" s="10">
        <v>12</v>
      </c>
      <c r="C203" s="14">
        <v>4.9000000000000004</v>
      </c>
      <c r="D203" s="10" t="s">
        <v>22</v>
      </c>
      <c r="E203" s="35">
        <v>69.75</v>
      </c>
      <c r="F203" s="33">
        <f t="shared" si="18"/>
        <v>837</v>
      </c>
    </row>
    <row r="204" spans="1:6" s="54" customFormat="1" ht="30.6" customHeight="1" thickBot="1">
      <c r="A204" s="12" t="s">
        <v>186</v>
      </c>
      <c r="B204" s="10">
        <v>12</v>
      </c>
      <c r="C204" s="14">
        <v>4.8</v>
      </c>
      <c r="D204" s="10" t="s">
        <v>22</v>
      </c>
      <c r="E204" s="35">
        <v>76.25</v>
      </c>
      <c r="F204" s="33">
        <f t="shared" si="18"/>
        <v>915</v>
      </c>
    </row>
    <row r="205" spans="1:6" s="54" customFormat="1" ht="35.4" thickBot="1">
      <c r="A205" s="143" t="s">
        <v>147</v>
      </c>
      <c r="B205" s="144"/>
      <c r="C205" s="144"/>
      <c r="D205" s="144"/>
      <c r="E205" s="144"/>
      <c r="F205" s="145"/>
    </row>
    <row r="206" spans="1:6" s="54" customFormat="1" ht="30.6" thickBot="1">
      <c r="A206" s="51" t="s">
        <v>105</v>
      </c>
      <c r="B206" s="41" t="s">
        <v>2</v>
      </c>
      <c r="C206" s="41" t="s">
        <v>3</v>
      </c>
      <c r="D206" s="41" t="s">
        <v>4</v>
      </c>
      <c r="E206" s="94" t="s">
        <v>1</v>
      </c>
      <c r="F206" s="41" t="s">
        <v>148</v>
      </c>
    </row>
    <row r="207" spans="1:6" s="52" customFormat="1" ht="30">
      <c r="A207" s="10" t="s">
        <v>142</v>
      </c>
      <c r="B207" s="118"/>
      <c r="C207" s="115">
        <v>5.5</v>
      </c>
      <c r="D207" s="71" t="s">
        <v>41</v>
      </c>
      <c r="E207" s="116">
        <v>134.91</v>
      </c>
      <c r="F207" s="72">
        <f>E207*20</f>
        <v>2698.2</v>
      </c>
    </row>
    <row r="208" spans="1:6" s="52" customFormat="1" ht="30">
      <c r="A208" s="10" t="s">
        <v>143</v>
      </c>
      <c r="B208" s="118"/>
      <c r="C208" s="115">
        <v>5.5</v>
      </c>
      <c r="D208" s="71" t="s">
        <v>149</v>
      </c>
      <c r="E208" s="116">
        <v>134.91</v>
      </c>
      <c r="F208" s="72">
        <f t="shared" ref="F208:F211" si="19">E208*20</f>
        <v>2698.2</v>
      </c>
    </row>
    <row r="209" spans="1:6" s="4" customFormat="1" ht="21" customHeight="1">
      <c r="A209" s="10" t="s">
        <v>144</v>
      </c>
      <c r="B209" s="118"/>
      <c r="C209" s="115">
        <v>5.5</v>
      </c>
      <c r="D209" s="71" t="s">
        <v>41</v>
      </c>
      <c r="E209" s="116">
        <v>134.91</v>
      </c>
      <c r="F209" s="72">
        <f t="shared" si="19"/>
        <v>2698.2</v>
      </c>
    </row>
    <row r="210" spans="1:6" s="4" customFormat="1" ht="30.6" customHeight="1">
      <c r="A210" s="10" t="s">
        <v>145</v>
      </c>
      <c r="B210" s="118"/>
      <c r="C210" s="115">
        <v>5.5</v>
      </c>
      <c r="D210" s="71" t="s">
        <v>41</v>
      </c>
      <c r="E210" s="116">
        <v>134.91</v>
      </c>
      <c r="F210" s="72">
        <f t="shared" si="19"/>
        <v>2698.2</v>
      </c>
    </row>
    <row r="211" spans="1:6" s="6" customFormat="1" ht="33.75" customHeight="1" thickBot="1">
      <c r="A211" s="10" t="s">
        <v>146</v>
      </c>
      <c r="B211" s="118"/>
      <c r="C211" s="115">
        <v>5.5</v>
      </c>
      <c r="D211" s="71" t="s">
        <v>41</v>
      </c>
      <c r="E211" s="116">
        <v>134.91</v>
      </c>
      <c r="F211" s="72">
        <f t="shared" si="19"/>
        <v>2698.2</v>
      </c>
    </row>
    <row r="212" spans="1:6" s="4" customFormat="1" ht="30.6" thickBot="1">
      <c r="A212" s="51" t="s">
        <v>150</v>
      </c>
      <c r="B212" s="41" t="s">
        <v>2</v>
      </c>
      <c r="C212" s="41" t="s">
        <v>3</v>
      </c>
      <c r="D212" s="41" t="s">
        <v>4</v>
      </c>
      <c r="E212" s="94" t="s">
        <v>1</v>
      </c>
      <c r="F212" s="41" t="s">
        <v>151</v>
      </c>
    </row>
    <row r="213" spans="1:6" s="4" customFormat="1" ht="30">
      <c r="A213" s="10" t="s">
        <v>142</v>
      </c>
      <c r="B213" s="118"/>
      <c r="C213" s="115">
        <v>5.5</v>
      </c>
      <c r="D213" s="71" t="s">
        <v>41</v>
      </c>
      <c r="E213" s="116">
        <v>74.489999999999995</v>
      </c>
      <c r="F213" s="72">
        <f>E213*20</f>
        <v>1489.8</v>
      </c>
    </row>
    <row r="214" spans="1:6" s="6" customFormat="1" ht="33.75" customHeight="1">
      <c r="A214" s="10" t="s">
        <v>143</v>
      </c>
      <c r="B214" s="118"/>
      <c r="C214" s="115">
        <v>5.5</v>
      </c>
      <c r="D214" s="71" t="s">
        <v>149</v>
      </c>
      <c r="E214" s="116">
        <v>74.489999999999995</v>
      </c>
      <c r="F214" s="72">
        <f t="shared" ref="F214:F217" si="20">E214*20</f>
        <v>1489.8</v>
      </c>
    </row>
    <row r="215" spans="1:6" s="4" customFormat="1" ht="21" customHeight="1">
      <c r="A215" s="10" t="s">
        <v>144</v>
      </c>
      <c r="B215" s="118"/>
      <c r="C215" s="115">
        <v>5.5</v>
      </c>
      <c r="D215" s="71" t="s">
        <v>41</v>
      </c>
      <c r="E215" s="116">
        <v>74.489999999999995</v>
      </c>
      <c r="F215" s="72">
        <f t="shared" si="20"/>
        <v>1489.8</v>
      </c>
    </row>
    <row r="216" spans="1:6" s="4" customFormat="1" ht="30.6" customHeight="1">
      <c r="A216" s="10" t="s">
        <v>145</v>
      </c>
      <c r="B216" s="118"/>
      <c r="C216" s="115">
        <v>5.5</v>
      </c>
      <c r="D216" s="71" t="s">
        <v>41</v>
      </c>
      <c r="E216" s="116">
        <v>74.489999999999995</v>
      </c>
      <c r="F216" s="72">
        <f t="shared" si="20"/>
        <v>1489.8</v>
      </c>
    </row>
    <row r="217" spans="1:6" s="52" customFormat="1" ht="21" customHeight="1" thickBot="1">
      <c r="A217" s="10" t="s">
        <v>146</v>
      </c>
      <c r="B217" s="118"/>
      <c r="C217" s="115">
        <v>5.5</v>
      </c>
      <c r="D217" s="71" t="s">
        <v>41</v>
      </c>
      <c r="E217" s="116">
        <v>74.489999999999995</v>
      </c>
      <c r="F217" s="72">
        <f t="shared" si="20"/>
        <v>1489.8</v>
      </c>
    </row>
    <row r="218" spans="1:6" s="54" customFormat="1" ht="35.4" thickBot="1">
      <c r="A218" s="143" t="s">
        <v>114</v>
      </c>
      <c r="B218" s="144"/>
      <c r="C218" s="144"/>
      <c r="D218" s="144"/>
      <c r="E218" s="144"/>
      <c r="F218" s="145"/>
    </row>
    <row r="219" spans="1:6" s="4" customFormat="1" ht="30.75" customHeight="1" thickBot="1">
      <c r="A219" s="51" t="s">
        <v>135</v>
      </c>
      <c r="B219" s="41" t="s">
        <v>2</v>
      </c>
      <c r="C219" s="41" t="s">
        <v>3</v>
      </c>
      <c r="D219" s="41" t="s">
        <v>4</v>
      </c>
      <c r="E219" s="94" t="s">
        <v>1</v>
      </c>
      <c r="F219" s="41" t="s">
        <v>229</v>
      </c>
    </row>
    <row r="220" spans="1:6" s="4" customFormat="1" ht="30.6" thickBot="1">
      <c r="A220" s="11" t="s">
        <v>136</v>
      </c>
      <c r="B220" s="46">
        <v>11</v>
      </c>
      <c r="C220" s="46">
        <v>4</v>
      </c>
      <c r="D220" s="26" t="s">
        <v>25</v>
      </c>
      <c r="E220" s="142">
        <v>45</v>
      </c>
      <c r="F220" s="76">
        <f>E220*50</f>
        <v>2250</v>
      </c>
    </row>
    <row r="221" spans="1:6" s="54" customFormat="1" ht="35.4" thickBot="1">
      <c r="A221" s="143" t="s">
        <v>161</v>
      </c>
      <c r="B221" s="144"/>
      <c r="C221" s="144"/>
      <c r="D221" s="144"/>
      <c r="E221" s="144"/>
      <c r="F221" s="145"/>
    </row>
    <row r="222" spans="1:6" s="4" customFormat="1" ht="30.6" thickBot="1">
      <c r="A222" s="51" t="s">
        <v>135</v>
      </c>
      <c r="B222" s="41" t="s">
        <v>2</v>
      </c>
      <c r="C222" s="41" t="s">
        <v>3</v>
      </c>
      <c r="D222" s="41" t="s">
        <v>4</v>
      </c>
      <c r="E222" s="94" t="s">
        <v>1</v>
      </c>
      <c r="F222" s="41" t="s">
        <v>27</v>
      </c>
    </row>
    <row r="223" spans="1:6" s="4" customFormat="1" ht="21" customHeight="1">
      <c r="A223" s="12" t="s">
        <v>162</v>
      </c>
      <c r="B223" s="10">
        <v>12</v>
      </c>
      <c r="C223" s="14">
        <v>4.5</v>
      </c>
      <c r="D223" s="10" t="s">
        <v>138</v>
      </c>
      <c r="E223" s="35">
        <v>60</v>
      </c>
      <c r="F223" s="33">
        <f>E223*30</f>
        <v>1800</v>
      </c>
    </row>
    <row r="224" spans="1:6" s="5" customFormat="1" ht="30.6" customHeight="1">
      <c r="A224" s="12" t="s">
        <v>163</v>
      </c>
      <c r="B224" s="10">
        <v>12</v>
      </c>
      <c r="C224" s="14">
        <v>4.5</v>
      </c>
      <c r="D224" s="10" t="s">
        <v>138</v>
      </c>
      <c r="E224" s="35">
        <v>60</v>
      </c>
      <c r="F224" s="33">
        <f>E224*30</f>
        <v>1800</v>
      </c>
    </row>
    <row r="225" spans="1:6" s="52" customFormat="1" ht="30.6" thickBot="1">
      <c r="A225" s="12" t="s">
        <v>164</v>
      </c>
      <c r="B225" s="10">
        <v>12</v>
      </c>
      <c r="C225" s="14">
        <v>4.5</v>
      </c>
      <c r="D225" s="10" t="s">
        <v>165</v>
      </c>
      <c r="E225" s="35">
        <v>60</v>
      </c>
      <c r="F225" s="33">
        <f>E225*30</f>
        <v>1800</v>
      </c>
    </row>
    <row r="226" spans="1:6" s="54" customFormat="1" ht="35.4" thickBot="1">
      <c r="A226" s="143" t="s">
        <v>67</v>
      </c>
      <c r="B226" s="144"/>
      <c r="C226" s="144"/>
      <c r="D226" s="144"/>
      <c r="E226" s="144"/>
      <c r="F226" s="145"/>
    </row>
    <row r="227" spans="1:6" s="5" customFormat="1" ht="30.6" customHeight="1" thickBot="1">
      <c r="A227" s="51" t="s">
        <v>106</v>
      </c>
      <c r="B227" s="41" t="s">
        <v>2</v>
      </c>
      <c r="C227" s="41" t="s">
        <v>3</v>
      </c>
      <c r="D227" s="41" t="s">
        <v>4</v>
      </c>
      <c r="E227" s="94" t="s">
        <v>1</v>
      </c>
      <c r="F227" s="67" t="s">
        <v>90</v>
      </c>
    </row>
    <row r="228" spans="1:6" s="5" customFormat="1" ht="30">
      <c r="A228" s="12" t="s">
        <v>79</v>
      </c>
      <c r="B228" s="10">
        <v>13</v>
      </c>
      <c r="C228" s="14">
        <v>4.7</v>
      </c>
      <c r="D228" s="10" t="s">
        <v>32</v>
      </c>
      <c r="E228" s="35">
        <v>60</v>
      </c>
      <c r="F228" s="33">
        <f>E228*50</f>
        <v>3000</v>
      </c>
    </row>
    <row r="229" spans="1:6" s="5" customFormat="1" ht="21" customHeight="1" thickBot="1">
      <c r="A229" s="12" t="s">
        <v>80</v>
      </c>
      <c r="B229" s="10">
        <v>11</v>
      </c>
      <c r="C229" s="14">
        <v>4</v>
      </c>
      <c r="D229" s="10" t="s">
        <v>32</v>
      </c>
      <c r="E229" s="35">
        <v>60</v>
      </c>
      <c r="F229" s="33">
        <f>E229*50</f>
        <v>3000</v>
      </c>
    </row>
    <row r="230" spans="1:6" s="54" customFormat="1" ht="35.4" thickBot="1">
      <c r="A230" s="143" t="s">
        <v>69</v>
      </c>
      <c r="B230" s="144"/>
      <c r="C230" s="144"/>
      <c r="D230" s="144"/>
      <c r="E230" s="144"/>
      <c r="F230" s="145"/>
    </row>
    <row r="231" spans="1:6" s="52" customFormat="1" ht="21" customHeight="1">
      <c r="A231" s="12" t="s">
        <v>73</v>
      </c>
      <c r="B231" s="10">
        <v>12</v>
      </c>
      <c r="C231" s="14">
        <v>4.4000000000000004</v>
      </c>
      <c r="D231" s="10" t="s">
        <v>21</v>
      </c>
      <c r="E231" s="35">
        <v>137</v>
      </c>
      <c r="F231" s="33">
        <f>E231*30</f>
        <v>4110</v>
      </c>
    </row>
    <row r="232" spans="1:6" s="5" customFormat="1" ht="21" customHeight="1" thickBot="1">
      <c r="A232" s="12" t="s">
        <v>115</v>
      </c>
      <c r="B232" s="10">
        <v>11.7</v>
      </c>
      <c r="C232" s="14">
        <v>5.2</v>
      </c>
      <c r="D232" s="10" t="s">
        <v>21</v>
      </c>
      <c r="E232" s="35">
        <v>246</v>
      </c>
      <c r="F232" s="33">
        <f>E232*30</f>
        <v>7380</v>
      </c>
    </row>
    <row r="233" spans="1:6" s="54" customFormat="1" ht="35.4" thickBot="1">
      <c r="A233" s="143" t="s">
        <v>70</v>
      </c>
      <c r="B233" s="144"/>
      <c r="C233" s="144"/>
      <c r="D233" s="144"/>
      <c r="E233" s="144"/>
      <c r="F233" s="145"/>
    </row>
    <row r="234" spans="1:6" s="17" customFormat="1" ht="30.6" thickBot="1">
      <c r="A234" s="18" t="s">
        <v>106</v>
      </c>
      <c r="B234" s="7" t="s">
        <v>2</v>
      </c>
      <c r="C234" s="66" t="s">
        <v>3</v>
      </c>
      <c r="D234" s="65" t="s">
        <v>4</v>
      </c>
      <c r="E234" s="7" t="s">
        <v>1</v>
      </c>
      <c r="F234" s="67" t="s">
        <v>90</v>
      </c>
    </row>
    <row r="235" spans="1:6" s="5" customFormat="1" ht="30">
      <c r="A235" s="10" t="s">
        <v>52</v>
      </c>
      <c r="B235" s="118"/>
      <c r="C235" s="118"/>
      <c r="D235" s="71" t="s">
        <v>25</v>
      </c>
      <c r="E235" s="116">
        <v>37.049999999999997</v>
      </c>
      <c r="F235" s="72">
        <f>E235*50</f>
        <v>1852.4999999999998</v>
      </c>
    </row>
    <row r="236" spans="1:6" s="5" customFormat="1" ht="30.6" thickBot="1">
      <c r="A236" s="10" t="s">
        <v>64</v>
      </c>
      <c r="B236" s="118"/>
      <c r="C236" s="118"/>
      <c r="D236" s="71" t="s">
        <v>25</v>
      </c>
      <c r="E236" s="116">
        <v>45</v>
      </c>
      <c r="F236" s="72">
        <f>E236*50</f>
        <v>2250</v>
      </c>
    </row>
    <row r="237" spans="1:6" s="54" customFormat="1" ht="35.4" thickBot="1">
      <c r="A237" s="143" t="s">
        <v>71</v>
      </c>
      <c r="B237" s="144"/>
      <c r="C237" s="144"/>
      <c r="D237" s="144"/>
      <c r="E237" s="144"/>
      <c r="F237" s="145"/>
    </row>
    <row r="238" spans="1:6" s="5" customFormat="1" ht="30.6" customHeight="1" thickBot="1">
      <c r="A238" s="18" t="s">
        <v>106</v>
      </c>
      <c r="B238" s="7" t="s">
        <v>2</v>
      </c>
      <c r="C238" s="7" t="s">
        <v>3</v>
      </c>
      <c r="D238" s="7" t="s">
        <v>4</v>
      </c>
      <c r="E238" s="66" t="s">
        <v>1</v>
      </c>
      <c r="F238" s="67" t="s">
        <v>90</v>
      </c>
    </row>
    <row r="239" spans="1:6" s="5" customFormat="1" ht="30">
      <c r="A239" s="10" t="s">
        <v>45</v>
      </c>
      <c r="B239" s="118"/>
      <c r="C239" s="118"/>
      <c r="D239" s="71" t="s">
        <v>46</v>
      </c>
      <c r="E239" s="116">
        <v>43.2</v>
      </c>
      <c r="F239" s="72">
        <f>E239*50</f>
        <v>2160</v>
      </c>
    </row>
    <row r="240" spans="1:6" s="6" customFormat="1" ht="33.75" customHeight="1">
      <c r="A240" s="10" t="s">
        <v>47</v>
      </c>
      <c r="B240" s="118"/>
      <c r="C240" s="118"/>
      <c r="D240" s="71" t="s">
        <v>6</v>
      </c>
      <c r="E240" s="116">
        <v>42.3</v>
      </c>
      <c r="F240" s="72">
        <f t="shared" ref="F240:F244" si="21">E240*50</f>
        <v>2115</v>
      </c>
    </row>
    <row r="241" spans="1:6" s="5" customFormat="1" ht="30.6" customHeight="1">
      <c r="A241" s="10" t="s">
        <v>48</v>
      </c>
      <c r="B241" s="118"/>
      <c r="C241" s="118"/>
      <c r="D241" s="71" t="s">
        <v>6</v>
      </c>
      <c r="E241" s="116">
        <v>42.3</v>
      </c>
      <c r="F241" s="72">
        <f t="shared" si="21"/>
        <v>2115</v>
      </c>
    </row>
    <row r="242" spans="1:6" s="5" customFormat="1" ht="30">
      <c r="A242" s="10" t="s">
        <v>49</v>
      </c>
      <c r="B242" s="118"/>
      <c r="C242" s="118"/>
      <c r="D242" s="71" t="s">
        <v>6</v>
      </c>
      <c r="E242" s="116">
        <v>42.3</v>
      </c>
      <c r="F242" s="72">
        <f t="shared" si="21"/>
        <v>2115</v>
      </c>
    </row>
    <row r="243" spans="1:6" s="5" customFormat="1" ht="30">
      <c r="A243" s="10" t="s">
        <v>63</v>
      </c>
      <c r="B243" s="118"/>
      <c r="C243" s="118"/>
      <c r="D243" s="71" t="s">
        <v>6</v>
      </c>
      <c r="E243" s="116">
        <v>42.3</v>
      </c>
      <c r="F243" s="72">
        <f t="shared" si="21"/>
        <v>2115</v>
      </c>
    </row>
    <row r="244" spans="1:6" s="5" customFormat="1" ht="30">
      <c r="A244" s="10" t="s">
        <v>50</v>
      </c>
      <c r="B244" s="118"/>
      <c r="C244" s="118"/>
      <c r="D244" s="71" t="s">
        <v>6</v>
      </c>
      <c r="E244" s="116">
        <v>45</v>
      </c>
      <c r="F244" s="72">
        <f t="shared" si="21"/>
        <v>2250</v>
      </c>
    </row>
    <row r="245" spans="1:6" s="4" customFormat="1" ht="21" customHeight="1" thickBot="1">
      <c r="A245" s="10" t="s">
        <v>51</v>
      </c>
      <c r="B245" s="118"/>
      <c r="C245" s="118"/>
      <c r="D245" s="71" t="s">
        <v>7</v>
      </c>
      <c r="E245" s="116">
        <v>50.7</v>
      </c>
      <c r="F245" s="72">
        <f>E245*2</f>
        <v>101.4</v>
      </c>
    </row>
    <row r="246" spans="1:6" s="54" customFormat="1" ht="35.4" thickBot="1">
      <c r="A246" s="143" t="s">
        <v>55</v>
      </c>
      <c r="B246" s="144"/>
      <c r="C246" s="144"/>
      <c r="D246" s="144"/>
      <c r="E246" s="144"/>
      <c r="F246" s="145" t="s">
        <v>28</v>
      </c>
    </row>
    <row r="247" spans="1:6" s="4" customFormat="1" ht="30">
      <c r="A247" s="44" t="s">
        <v>56</v>
      </c>
      <c r="B247" s="22"/>
      <c r="C247" s="22"/>
      <c r="D247" s="23"/>
      <c r="E247" s="32">
        <v>65</v>
      </c>
      <c r="F247" s="32">
        <f>E247*6</f>
        <v>390</v>
      </c>
    </row>
    <row r="248" spans="1:6" ht="21" customHeight="1">
      <c r="A248" s="12" t="s">
        <v>57</v>
      </c>
      <c r="B248" s="27"/>
      <c r="C248" s="27"/>
      <c r="D248" s="28"/>
      <c r="E248" s="29">
        <v>6.8</v>
      </c>
      <c r="F248" s="29">
        <f>E248*130</f>
        <v>884</v>
      </c>
    </row>
    <row r="249" spans="1:6" ht="30.6" customHeight="1">
      <c r="A249" s="12" t="s">
        <v>58</v>
      </c>
      <c r="B249" s="27"/>
      <c r="C249" s="27"/>
      <c r="D249" s="28"/>
      <c r="E249" s="29">
        <v>7</v>
      </c>
      <c r="F249" s="29">
        <f>E249*70</f>
        <v>490</v>
      </c>
    </row>
    <row r="250" spans="1:6" ht="30">
      <c r="A250" s="12" t="s">
        <v>59</v>
      </c>
      <c r="B250" s="27"/>
      <c r="C250" s="27"/>
      <c r="D250" s="28"/>
      <c r="E250" s="29">
        <v>7.8</v>
      </c>
      <c r="F250" s="29">
        <f>E250*50</f>
        <v>390</v>
      </c>
    </row>
    <row r="251" spans="1:6" ht="30.6" thickBot="1">
      <c r="A251" s="12" t="s">
        <v>60</v>
      </c>
      <c r="B251" s="27"/>
      <c r="C251" s="27"/>
      <c r="D251" s="28"/>
      <c r="E251" s="29">
        <v>8</v>
      </c>
      <c r="F251" s="82">
        <f>E251*45</f>
        <v>360</v>
      </c>
    </row>
    <row r="252" spans="1:6" ht="30.6" thickBot="1">
      <c r="A252" s="25" t="s">
        <v>61</v>
      </c>
      <c r="B252" s="30"/>
      <c r="C252" s="30"/>
      <c r="D252" s="31"/>
      <c r="E252" s="39" t="s">
        <v>62</v>
      </c>
      <c r="F252" s="83"/>
    </row>
  </sheetData>
  <mergeCells count="23">
    <mergeCell ref="A105:F105"/>
    <mergeCell ref="A118:F118"/>
    <mergeCell ref="A143:F143"/>
    <mergeCell ref="A1:F1"/>
    <mergeCell ref="A2:F2"/>
    <mergeCell ref="A3:F3"/>
    <mergeCell ref="B4:F4"/>
    <mergeCell ref="A31:F31"/>
    <mergeCell ref="A39:F39"/>
    <mergeCell ref="A43:F43"/>
    <mergeCell ref="A64:F64"/>
    <mergeCell ref="A71:F71"/>
    <mergeCell ref="A85:F85"/>
    <mergeCell ref="A169:F169"/>
    <mergeCell ref="A178:F178"/>
    <mergeCell ref="A205:F205"/>
    <mergeCell ref="A218:F218"/>
    <mergeCell ref="A221:F221"/>
    <mergeCell ref="A226:F226"/>
    <mergeCell ref="A230:F230"/>
    <mergeCell ref="A233:F233"/>
    <mergeCell ref="A237:F237"/>
    <mergeCell ref="A246:F246"/>
  </mergeCells>
  <pageMargins left="0.47244094488188981" right="0" top="0" bottom="0" header="0" footer="0"/>
  <pageSetup paperSize="9" scale="30" fitToHeight="500" orientation="portrait" copies="50" r:id="rId1"/>
  <headerFooter>
    <oddFooter>&amp;C`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 </vt:lpstr>
      <vt:lpstr>'База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cp:lastPrinted>2020-03-24T09:08:03Z</cp:lastPrinted>
  <dcterms:created xsi:type="dcterms:W3CDTF">2015-02-04T05:55:20Z</dcterms:created>
  <dcterms:modified xsi:type="dcterms:W3CDTF">2020-03-24T09:19:55Z</dcterms:modified>
</cp:coreProperties>
</file>